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jnica\Desktop\Desktop\financijski izvještaji\"/>
    </mc:Choice>
  </mc:AlternateContent>
  <bookViews>
    <workbookView xWindow="0" yWindow="0" windowWidth="28800" windowHeight="13125" tabRatio="735" activeTab="6"/>
  </bookViews>
  <sheets>
    <sheet name="SAŽETAK" sheetId="9" r:id="rId1"/>
    <sheet name=" Račun prihoda i rashoda" sheetId="10" r:id="rId2"/>
    <sheet name="Prihodi i rashodi po izvorima" sheetId="15" r:id="rId3"/>
    <sheet name="Rashodi prema funkcijskoj kl" sheetId="11" r:id="rId4"/>
    <sheet name="Račun financiranja" sheetId="12" r:id="rId5"/>
    <sheet name="Račun financiranja po izvorima" sheetId="17" r:id="rId6"/>
    <sheet name=" POSEBNI DIO" sheetId="14" r:id="rId7"/>
  </sheets>
  <definedNames>
    <definedName name="_xlnm.Print_Area" localSheetId="1">' Račun prihoda i rashoda'!$A$1:$I$31</definedName>
    <definedName name="_xlnm.Print_Area" localSheetId="3">'Rashodi prema funkcijskoj kl'!$A$1:$G$19</definedName>
    <definedName name="_xlnm.Print_Area" localSheetId="0">SAŽETAK!$A$1:$L$45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9" l="1"/>
  <c r="I31" i="14" l="1"/>
  <c r="J35" i="14"/>
  <c r="K35" i="14"/>
  <c r="G35" i="14"/>
  <c r="H35" i="14"/>
  <c r="I35" i="14"/>
  <c r="F35" i="14"/>
  <c r="I38" i="14"/>
  <c r="I41" i="14"/>
  <c r="I43" i="14"/>
  <c r="I28" i="14"/>
  <c r="I24" i="14"/>
  <c r="I15" i="14"/>
  <c r="I9" i="14"/>
  <c r="E38" i="15"/>
  <c r="E36" i="15"/>
  <c r="E34" i="15"/>
  <c r="E32" i="15"/>
  <c r="E30" i="15"/>
  <c r="E10" i="15"/>
  <c r="E21" i="15"/>
  <c r="E19" i="15"/>
  <c r="F19" i="15"/>
  <c r="G19" i="15"/>
  <c r="D19" i="15"/>
  <c r="C19" i="15"/>
  <c r="B19" i="15"/>
  <c r="E17" i="15"/>
  <c r="E15" i="15"/>
  <c r="E13" i="15"/>
  <c r="E11" i="15"/>
  <c r="E10" i="11"/>
  <c r="E11" i="11"/>
  <c r="E29" i="10"/>
  <c r="F29" i="10"/>
  <c r="G29" i="10"/>
  <c r="H29" i="10"/>
  <c r="I29" i="10"/>
  <c r="D29" i="10"/>
  <c r="G24" i="10"/>
  <c r="G25" i="10"/>
  <c r="G18" i="10"/>
  <c r="G10" i="10"/>
  <c r="G11" i="10"/>
  <c r="I29" i="9"/>
  <c r="I37" i="9"/>
  <c r="I22" i="9"/>
  <c r="I21" i="9"/>
  <c r="I14" i="9"/>
  <c r="I11" i="9"/>
  <c r="I8" i="9"/>
  <c r="G11" i="12"/>
  <c r="G8" i="12"/>
  <c r="E10" i="17"/>
  <c r="E9" i="17" s="1"/>
  <c r="E29" i="15" l="1"/>
  <c r="C9" i="17"/>
  <c r="D9" i="17"/>
  <c r="F9" i="17"/>
  <c r="G9" i="17"/>
  <c r="B9" i="17"/>
  <c r="C10" i="17"/>
  <c r="D10" i="17"/>
  <c r="F10" i="17"/>
  <c r="G10" i="17"/>
  <c r="B10" i="17"/>
  <c r="E8" i="12" l="1"/>
  <c r="F8" i="12"/>
  <c r="H8" i="12"/>
  <c r="I8" i="12"/>
  <c r="D8" i="12"/>
  <c r="E11" i="12"/>
  <c r="F11" i="12"/>
  <c r="H11" i="12"/>
  <c r="I11" i="12"/>
  <c r="D11" i="12"/>
  <c r="C29" i="15" l="1"/>
  <c r="D29" i="15"/>
  <c r="F29" i="15"/>
  <c r="G29" i="15"/>
  <c r="B29" i="15"/>
  <c r="C21" i="15"/>
  <c r="D21" i="15"/>
  <c r="F21" i="15"/>
  <c r="G21" i="15"/>
  <c r="B21" i="15"/>
  <c r="C38" i="15"/>
  <c r="D38" i="15"/>
  <c r="F38" i="15"/>
  <c r="G38" i="15"/>
  <c r="C36" i="15"/>
  <c r="D36" i="15"/>
  <c r="F36" i="15"/>
  <c r="G36" i="15"/>
  <c r="C34" i="15"/>
  <c r="D34" i="15"/>
  <c r="F34" i="15"/>
  <c r="G34" i="15"/>
  <c r="C32" i="15"/>
  <c r="D32" i="15"/>
  <c r="F32" i="15"/>
  <c r="G32" i="15"/>
  <c r="C30" i="15"/>
  <c r="D30" i="15"/>
  <c r="F30" i="15"/>
  <c r="G30" i="15"/>
  <c r="B38" i="15"/>
  <c r="B36" i="15"/>
  <c r="B34" i="15"/>
  <c r="B32" i="15"/>
  <c r="B30" i="15"/>
  <c r="F10" i="15" l="1"/>
  <c r="G10" i="15"/>
  <c r="B10" i="15"/>
  <c r="D10" i="15"/>
  <c r="C17" i="15"/>
  <c r="D17" i="15"/>
  <c r="F17" i="15"/>
  <c r="G17" i="15"/>
  <c r="C15" i="15"/>
  <c r="D15" i="15"/>
  <c r="F15" i="15"/>
  <c r="G15" i="15"/>
  <c r="C13" i="15"/>
  <c r="D13" i="15"/>
  <c r="F13" i="15"/>
  <c r="G13" i="15"/>
  <c r="C11" i="15"/>
  <c r="C10" i="15" s="1"/>
  <c r="D11" i="15"/>
  <c r="F11" i="15"/>
  <c r="G11" i="15"/>
  <c r="B17" i="15"/>
  <c r="B15" i="15"/>
  <c r="B13" i="15"/>
  <c r="B11" i="15"/>
  <c r="F37" i="9" l="1"/>
  <c r="G34" i="9" s="1"/>
  <c r="G37" i="9" s="1"/>
  <c r="H34" i="9" s="1"/>
  <c r="H37" i="9" s="1"/>
  <c r="J34" i="9" s="1"/>
  <c r="J37" i="9" s="1"/>
  <c r="K34" i="9" s="1"/>
  <c r="K37" i="9" s="1"/>
  <c r="G21" i="9" l="1"/>
  <c r="H21" i="9"/>
  <c r="J21" i="9"/>
  <c r="K21" i="9"/>
  <c r="F21" i="9"/>
  <c r="F38" i="14" l="1"/>
  <c r="F31" i="14"/>
  <c r="G28" i="14"/>
  <c r="F28" i="14"/>
  <c r="F24" i="14"/>
  <c r="F15" i="14"/>
  <c r="F9" i="14"/>
  <c r="F11" i="9"/>
  <c r="F14" i="9" s="1"/>
  <c r="F8" i="9"/>
  <c r="K14" i="9"/>
  <c r="K22" i="9" s="1"/>
  <c r="K28" i="9" s="1"/>
  <c r="K29" i="9" s="1"/>
  <c r="H11" i="9"/>
  <c r="H14" i="9" s="1"/>
  <c r="H22" i="9" s="1"/>
  <c r="H28" i="9" s="1"/>
  <c r="H29" i="9" s="1"/>
  <c r="J11" i="9"/>
  <c r="J14" i="9" s="1"/>
  <c r="K11" i="9"/>
  <c r="H8" i="9"/>
  <c r="J8" i="9"/>
  <c r="K8" i="9"/>
  <c r="G8" i="9"/>
  <c r="G11" i="9"/>
  <c r="G14" i="9" s="1"/>
  <c r="G22" i="9" s="1"/>
  <c r="G28" i="9" s="1"/>
  <c r="G29" i="9" s="1"/>
  <c r="J28" i="14"/>
  <c r="K28" i="14"/>
  <c r="H28" i="14"/>
  <c r="J22" i="9" l="1"/>
  <c r="J28" i="9" s="1"/>
  <c r="J29" i="9" s="1"/>
  <c r="F22" i="9"/>
  <c r="F28" i="9" s="1"/>
  <c r="F29" i="9" s="1"/>
  <c r="C11" i="11" l="1"/>
  <c r="C10" i="11" s="1"/>
  <c r="D11" i="11"/>
  <c r="D10" i="11" s="1"/>
  <c r="F11" i="11"/>
  <c r="F10" i="11" s="1"/>
  <c r="G11" i="11"/>
  <c r="G10" i="11" s="1"/>
  <c r="B11" i="11"/>
  <c r="B10" i="11" s="1"/>
  <c r="E18" i="10" l="1"/>
  <c r="F18" i="10"/>
  <c r="H18" i="10"/>
  <c r="I18" i="10"/>
  <c r="D18" i="10"/>
  <c r="G43" i="14"/>
  <c r="H43" i="14"/>
  <c r="J43" i="14"/>
  <c r="K43" i="14"/>
  <c r="F43" i="14"/>
  <c r="G41" i="14"/>
  <c r="H41" i="14"/>
  <c r="J41" i="14"/>
  <c r="K41" i="14"/>
  <c r="F41" i="14"/>
  <c r="G38" i="14"/>
  <c r="H38" i="14"/>
  <c r="J38" i="14"/>
  <c r="K38" i="14"/>
  <c r="G31" i="14"/>
  <c r="H31" i="14"/>
  <c r="J31" i="14"/>
  <c r="K31" i="14"/>
  <c r="G24" i="14"/>
  <c r="H24" i="14"/>
  <c r="J24" i="14"/>
  <c r="K24" i="14"/>
  <c r="G19" i="14"/>
  <c r="H19" i="14"/>
  <c r="J19" i="14"/>
  <c r="K19" i="14"/>
  <c r="F19" i="14"/>
  <c r="G15" i="14"/>
  <c r="H15" i="14"/>
  <c r="J15" i="14"/>
  <c r="K15" i="14"/>
  <c r="G9" i="14"/>
  <c r="H9" i="14"/>
  <c r="J9" i="14"/>
  <c r="K9" i="14"/>
  <c r="F11" i="10" l="1"/>
  <c r="F10" i="10" s="1"/>
  <c r="D25" i="10"/>
  <c r="D24" i="10" s="1"/>
  <c r="E25" i="10"/>
  <c r="E24" i="10" s="1"/>
  <c r="I25" i="10"/>
  <c r="I24" i="10" s="1"/>
  <c r="H25" i="10"/>
  <c r="H24" i="10" s="1"/>
  <c r="F25" i="10"/>
  <c r="F24" i="10" s="1"/>
  <c r="I11" i="10"/>
  <c r="I10" i="10" s="1"/>
  <c r="H11" i="10"/>
  <c r="H10" i="10" s="1"/>
  <c r="D11" i="10"/>
  <c r="D10" i="10" s="1"/>
  <c r="E11" i="10"/>
  <c r="E10" i="10" s="1"/>
</calcChain>
</file>

<file path=xl/sharedStrings.xml><?xml version="1.0" encoding="utf-8"?>
<sst xmlns="http://schemas.openxmlformats.org/spreadsheetml/2006/main" count="250" uniqueCount="120">
  <si>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</si>
  <si>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</si>
  <si>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</si>
  <si>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</si>
  <si>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</si>
  <si>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</si>
  <si>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</si>
  <si>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</si>
  <si>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</si>
  <si>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</si>
  <si>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</si>
  <si>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</si>
  <si>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</si>
  <si>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</si>
  <si>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</si>
  <si>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</si>
  <si>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</si>
  <si>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</si>
  <si>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</si>
  <si>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</si>
  <si>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</si>
  <si>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</si>
  <si>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</si>
  <si>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</si>
  <si>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</si>
  <si>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</si>
  <si>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</si>
  <si>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</si>
  <si>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</si>
  <si>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</si>
  <si>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</si>
  <si>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</si>
  <si>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</si>
  <si>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</si>
  <si>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Prihodi za posebne namjene</t>
  </si>
  <si>
    <t>Financijski rashodi</t>
  </si>
  <si>
    <t>Donacije</t>
  </si>
  <si>
    <t>09 Obrazovanje</t>
  </si>
  <si>
    <t>0912 Osnovno obrazovanje</t>
  </si>
  <si>
    <t xml:space="preserve">096 Dodatne usluge u obrazovanju </t>
  </si>
  <si>
    <t>Prihodi od imovine</t>
  </si>
  <si>
    <t>Prihodi od prodaje proizvoda i robe te pruženih usluga i prihodi od donacija</t>
  </si>
  <si>
    <t>Prihodi od upravnih i administrativnih pristojbi,
pristojbi po posebnim propisima i naknada</t>
  </si>
  <si>
    <t>PROGRAM</t>
  </si>
  <si>
    <t>AKTIVNOST</t>
  </si>
  <si>
    <t>Programi školstva</t>
  </si>
  <si>
    <t>Rashodi za nabavu proizvedene dugotrajne im.</t>
  </si>
  <si>
    <t>Materijalni i financijski rashodi</t>
  </si>
  <si>
    <t>Osnovne škole-rashodi za plaće i ostala materijalna prava</t>
  </si>
  <si>
    <t>Vlastiti izvori</t>
  </si>
  <si>
    <t>Rezultat poslovanja</t>
  </si>
  <si>
    <t>Razred/
skupina</t>
  </si>
  <si>
    <t>PREDSJEDNIK ŠO</t>
  </si>
  <si>
    <t>Vjeran Vidović, prof.</t>
  </si>
  <si>
    <t>Izvršenje 2022.</t>
  </si>
  <si>
    <t xml:space="preserve">Plan 2023. </t>
  </si>
  <si>
    <t xml:space="preserve">Plan za 2024. </t>
  </si>
  <si>
    <t>Projekcija 
za 2026.</t>
  </si>
  <si>
    <t>EUR</t>
  </si>
  <si>
    <t>Plan 2023.</t>
  </si>
  <si>
    <t>Plan za 2024.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</si>
  <si>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</si>
  <si>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</si>
  <si>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</si>
  <si>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</si>
  <si>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</si>
  <si>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</si>
  <si>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VIŠAK / MANJAK + NETO FINANCIRANJE</t>
  </si>
  <si>
    <t xml:space="preserve">C) PRENESENI VIŠAK ILI PRENESENI MANJAK </t>
  </si>
  <si>
    <t>Izvršenje 2022.*</t>
  </si>
  <si>
    <t>Proračun za 2024.</t>
  </si>
  <si>
    <t>Projekcija proračuna
za 2025.</t>
  </si>
  <si>
    <t>Projekcija proračuna
za 2026.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</si>
  <si>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</si>
  <si>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</si>
  <si>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</si>
  <si>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</si>
  <si>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</si>
  <si>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</si>
  <si>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PRIHODI POSLOVANJA PREMA IZVORIMA FINANCIRANJA</t>
  </si>
  <si>
    <t>Brojčana oznaka i naziv</t>
  </si>
  <si>
    <t>1 Opći prihodi i primici</t>
  </si>
  <si>
    <t xml:space="preserve">  11 Opći prihodi i primici</t>
  </si>
  <si>
    <t>4 Prihodi za posebne namjene</t>
  </si>
  <si>
    <t xml:space="preserve">  43 Ostali prihodi za posebne namjene</t>
  </si>
  <si>
    <t>5 Pomoći</t>
  </si>
  <si>
    <t xml:space="preserve">  52 Ostale pomoći</t>
  </si>
  <si>
    <t>RASHODI POSLOVANJA PREMA IZVORIMA FINANCIRANJA</t>
  </si>
  <si>
    <t>3 Vlastiti prihodi</t>
  </si>
  <si>
    <t xml:space="preserve">  31 Vlastiti prihodi</t>
  </si>
  <si>
    <t>B. RAČUN FINANCIRANJA PREMA IZVORIMA FINANCIRANJA</t>
  </si>
  <si>
    <t>PRIMICI UKUPNO</t>
  </si>
  <si>
    <t>IZDACI UKUPNO</t>
  </si>
  <si>
    <t>PRIHODI POSLOVANJA PREMA EKONOMSKOJ KLASIFIKACIJI</t>
  </si>
  <si>
    <t>RASHODI POSLOVANJA PREMA EKONOMSKOJ KLASIFIKACIJI</t>
  </si>
  <si>
    <t>Prihodi od prodaje nefinancijske imovine</t>
  </si>
  <si>
    <t>6 Donacije</t>
  </si>
  <si>
    <t xml:space="preserve">  61 Donacije</t>
  </si>
  <si>
    <t>REZULTAT POSLOVANJA</t>
  </si>
  <si>
    <t xml:space="preserve">  43 Ostali prihodi za    posebne namjene</t>
  </si>
  <si>
    <t>B. RAČUN FINANCIRANJA PREMA EKONOMSKOJ KLASIFIKACIJI</t>
  </si>
  <si>
    <t>Izvor financiranja 11</t>
  </si>
  <si>
    <t>Izvor financiranja 52</t>
  </si>
  <si>
    <t>Ostale pomoći</t>
  </si>
  <si>
    <t>Izvor financiranja 31</t>
  </si>
  <si>
    <t>Izvor financiranja 43</t>
  </si>
  <si>
    <t>Izvor financiranja 61</t>
  </si>
  <si>
    <t>I. izmjena FP za 2024.</t>
  </si>
  <si>
    <t>Rashodi za dodatna ulaganja na nefinanc. im.</t>
  </si>
  <si>
    <t>Rashodi za dodatna ulaganja na 
nefinancijkoj imovini</t>
  </si>
  <si>
    <t>A102401</t>
  </si>
  <si>
    <t>A103512</t>
  </si>
  <si>
    <t>A103502</t>
  </si>
  <si>
    <t>URBROJ: 2109-50-2-1</t>
  </si>
  <si>
    <t>KLASA: 400-02/24-01/02</t>
  </si>
  <si>
    <t>Čakovec, 23.05.2024.</t>
  </si>
  <si>
    <t>*Napomena: Ako se usvojeni Prijedloga I. izmjene financijskog plana za 2024. i projekcija za 2025. i 2026. godinu ne mijenja, isti automatizmom postaje I. izmjena financijskog plana za 2024. i projekcija za 2025. i 2026. godinu.</t>
  </si>
  <si>
    <t xml:space="preserve">I. IZMJENA FINANCIJSKOG PLANA UMJETNIČKE ŠKOLE MIROSLAV MAGDALENIĆ ČAKOVEC
ZA 2024. I PROJEKCIJA ZA 2025. I 2026. GODINU </t>
  </si>
  <si>
    <t>I. IZMJENA FINANCIJSKOG PLANA UMJETNIČKE ŠKOLE MIROSLAV MAGDALENIĆ ČAKOVEC
ZA 2024. I PROJEKCIJA ZA 2025. I 2026. GODINU</t>
  </si>
  <si>
    <t>I. IZMJENA FINANCIJSKOG PLANA UMJETNIČKE ŠKOLE MIROSLAV MAGDALENIĆ ČAKOVEC
ZA 2023. I PROJEKCIJA ZA 2024. I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</si>
</sst>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0" fillId="0" borderId="0" xfId="0" applyFont="1"/>
    <xf numFmtId="0" fontId="6" fillId="0" borderId="0" xfId="0" applyFont="1" applyAlignment="1">
      <alignment vertical="center" wrapText="1"/>
    </xf>
    <xf numFmtId="164" fontId="0" fillId="0" borderId="0" xfId="0" applyNumberFormat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quotePrefix="1" applyFont="1" applyBorder="1" applyAlignment="1">
      <alignment horizontal="left" wrapText="1"/>
    </xf>
    <xf numFmtId="0" fontId="7" fillId="0" borderId="2" xfId="0" quotePrefix="1" applyFont="1" applyBorder="1" applyAlignment="1">
      <alignment horizontal="left" wrapText="1"/>
    </xf>
    <xf numFmtId="0" fontId="7" fillId="0" borderId="2" xfId="0" quotePrefix="1" applyFont="1" applyBorder="1" applyAlignment="1">
      <alignment horizontal="center" wrapText="1"/>
    </xf>
    <xf numFmtId="0" fontId="7" fillId="0" borderId="2" xfId="0" quotePrefix="1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quotePrefix="1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8" fillId="0" borderId="1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center" wrapText="1"/>
    </xf>
    <xf numFmtId="0" fontId="8" fillId="0" borderId="2" xfId="0" quotePrefix="1" applyNumberFormat="1" applyFont="1" applyFill="1" applyBorder="1" applyAlignment="1" applyProtection="1">
      <alignment horizontal="left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right" vertical="center"/>
    </xf>
    <xf numFmtId="0" fontId="7" fillId="0" borderId="2" xfId="0" quotePrefix="1" applyFont="1" applyBorder="1" applyAlignment="1">
      <alignment horizontal="left"/>
    </xf>
    <xf numFmtId="0" fontId="7" fillId="2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4" fontId="7" fillId="0" borderId="3" xfId="0" applyNumberFormat="1" applyFont="1" applyBorder="1" applyAlignment="1">
      <alignment horizontal="right" wrapText="1"/>
    </xf>
    <xf numFmtId="4" fontId="20" fillId="3" borderId="3" xfId="0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quotePrefix="1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/>
    <xf numFmtId="4" fontId="8" fillId="4" borderId="1" xfId="0" quotePrefix="1" applyNumberFormat="1" applyFont="1" applyFill="1" applyBorder="1" applyAlignment="1">
      <alignment horizontal="right"/>
    </xf>
    <xf numFmtId="4" fontId="8" fillId="3" borderId="1" xfId="0" quotePrefix="1" applyNumberFormat="1" applyFont="1" applyFill="1" applyBorder="1" applyAlignment="1">
      <alignment horizontal="right"/>
    </xf>
    <xf numFmtId="4" fontId="8" fillId="4" borderId="3" xfId="0" applyNumberFormat="1" applyFont="1" applyFill="1" applyBorder="1" applyAlignment="1" applyProtection="1">
      <alignment horizontal="right" wrapText="1"/>
    </xf>
    <xf numFmtId="4" fontId="8" fillId="3" borderId="3" xfId="0" quotePrefix="1" applyNumberFormat="1" applyFont="1" applyFill="1" applyBorder="1" applyAlignment="1">
      <alignment horizontal="right"/>
    </xf>
    <xf numFmtId="4" fontId="7" fillId="3" borderId="1" xfId="0" quotePrefix="1" applyNumberFormat="1" applyFont="1" applyFill="1" applyBorder="1" applyAlignment="1">
      <alignment horizontal="right"/>
    </xf>
    <xf numFmtId="4" fontId="7" fillId="3" borderId="3" xfId="0" quotePrefix="1" applyNumberFormat="1" applyFont="1" applyFill="1" applyBorder="1" applyAlignment="1">
      <alignment horizontal="right"/>
    </xf>
    <xf numFmtId="4" fontId="4" fillId="0" borderId="0" xfId="0" applyNumberFormat="1" applyFont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22" fillId="0" borderId="0" xfId="0" applyNumberFormat="1" applyFont="1"/>
    <xf numFmtId="0" fontId="9" fillId="0" borderId="3" xfId="0" quotePrefix="1" applyFont="1" applyFill="1" applyBorder="1" applyAlignment="1">
      <alignment horizontal="left" vertical="center"/>
    </xf>
    <xf numFmtId="0" fontId="23" fillId="0" borderId="3" xfId="0" quotePrefix="1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0" fontId="9" fillId="0" borderId="3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right"/>
    </xf>
    <xf numFmtId="4" fontId="7" fillId="0" borderId="4" xfId="0" applyNumberFormat="1" applyFont="1" applyFill="1" applyBorder="1" applyAlignment="1">
      <alignment horizontal="right"/>
    </xf>
    <xf numFmtId="0" fontId="19" fillId="0" borderId="4" xfId="0" applyFont="1" applyFill="1" applyBorder="1" applyAlignment="1">
      <alignment horizontal="center"/>
    </xf>
    <xf numFmtId="0" fontId="19" fillId="0" borderId="4" xfId="0" applyFont="1" applyFill="1" applyBorder="1"/>
    <xf numFmtId="4" fontId="19" fillId="0" borderId="3" xfId="0" applyNumberFormat="1" applyFont="1" applyFill="1" applyBorder="1"/>
    <xf numFmtId="0" fontId="8" fillId="0" borderId="3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7" fillId="4" borderId="3" xfId="0" applyNumberFormat="1" applyFont="1" applyFill="1" applyBorder="1" applyAlignment="1" applyProtection="1">
      <alignment horizontal="center" vertical="center" wrapText="1"/>
    </xf>
    <xf numFmtId="0" fontId="7" fillId="4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quotePrefix="1" applyFont="1" applyFill="1" applyBorder="1" applyAlignment="1">
      <alignment horizontal="left" vertical="center"/>
    </xf>
    <xf numFmtId="0" fontId="9" fillId="0" borderId="3" xfId="0" quotePrefix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 applyProtection="1">
      <alignment horizontal="right" wrapText="1"/>
    </xf>
    <xf numFmtId="0" fontId="23" fillId="0" borderId="3" xfId="0" quotePrefix="1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 applyProtection="1">
      <alignment horizontal="right" wrapText="1"/>
    </xf>
    <xf numFmtId="4" fontId="25" fillId="0" borderId="4" xfId="0" applyNumberFormat="1" applyFont="1" applyFill="1" applyBorder="1" applyAlignment="1">
      <alignment horizontal="right"/>
    </xf>
    <xf numFmtId="4" fontId="25" fillId="0" borderId="3" xfId="0" applyNumberFormat="1" applyFont="1" applyFill="1" applyBorder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0" fontId="0" fillId="0" borderId="0" xfId="0" applyFill="1"/>
    <xf numFmtId="0" fontId="9" fillId="0" borderId="3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4" fontId="7" fillId="5" borderId="4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4" fontId="7" fillId="5" borderId="4" xfId="0" applyNumberFormat="1" applyFont="1" applyFill="1" applyBorder="1" applyAlignment="1" applyProtection="1">
      <alignment horizontal="right" vertical="center" wrapText="1"/>
    </xf>
    <xf numFmtId="0" fontId="8" fillId="3" borderId="3" xfId="0" applyNumberFormat="1" applyFont="1" applyFill="1" applyBorder="1" applyAlignment="1" applyProtection="1">
      <alignment vertical="center" wrapText="1"/>
    </xf>
    <xf numFmtId="4" fontId="7" fillId="3" borderId="3" xfId="0" applyNumberFormat="1" applyFont="1" applyFill="1" applyBorder="1" applyAlignment="1" applyProtection="1">
      <alignment horizontal="right" vertical="center" wrapText="1"/>
    </xf>
    <xf numFmtId="0" fontId="8" fillId="3" borderId="3" xfId="0" quotePrefix="1" applyFont="1" applyFill="1" applyBorder="1" applyAlignment="1">
      <alignment horizontal="left" vertical="center"/>
    </xf>
    <xf numFmtId="0" fontId="8" fillId="3" borderId="3" xfId="0" applyNumberFormat="1" applyFont="1" applyFill="1" applyBorder="1" applyAlignment="1" applyProtection="1">
      <alignment horizontal="left" vertical="center" wrapText="1"/>
    </xf>
    <xf numFmtId="4" fontId="7" fillId="3" borderId="4" xfId="0" applyNumberFormat="1" applyFont="1" applyFill="1" applyBorder="1" applyAlignment="1">
      <alignment horizontal="right"/>
    </xf>
    <xf numFmtId="0" fontId="7" fillId="3" borderId="3" xfId="0" applyNumberFormat="1" applyFont="1" applyFill="1" applyBorder="1" applyAlignment="1" applyProtection="1">
      <alignment horizontal="left" vertical="center" wrapText="1"/>
    </xf>
    <xf numFmtId="4" fontId="7" fillId="5" borderId="4" xfId="0" applyNumberFormat="1" applyFont="1" applyFill="1" applyBorder="1" applyAlignment="1">
      <alignment horizontal="right"/>
    </xf>
    <xf numFmtId="0" fontId="24" fillId="3" borderId="3" xfId="0" applyFont="1" applyFill="1" applyBorder="1" applyAlignment="1">
      <alignment horizontal="left" vertical="center" wrapText="1"/>
    </xf>
    <xf numFmtId="4" fontId="7" fillId="3" borderId="3" xfId="0" applyNumberFormat="1" applyFont="1" applyFill="1" applyBorder="1" applyAlignment="1">
      <alignment horizontal="right" wrapText="1"/>
    </xf>
    <xf numFmtId="0" fontId="9" fillId="5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vertical="center" wrapText="1"/>
    </xf>
    <xf numFmtId="0" fontId="8" fillId="5" borderId="3" xfId="0" applyNumberFormat="1" applyFont="1" applyFill="1" applyBorder="1" applyAlignment="1" applyProtection="1">
      <alignment horizontal="left" vertical="center" wrapText="1"/>
    </xf>
    <xf numFmtId="4" fontId="7" fillId="5" borderId="3" xfId="0" applyNumberFormat="1" applyFont="1" applyFill="1" applyBorder="1" applyAlignment="1">
      <alignment horizontal="right"/>
    </xf>
    <xf numFmtId="0" fontId="19" fillId="5" borderId="4" xfId="0" applyFont="1" applyFill="1" applyBorder="1" applyAlignment="1">
      <alignment horizontal="center" vertical="center" wrapText="1"/>
    </xf>
    <xf numFmtId="4" fontId="3" fillId="5" borderId="4" xfId="0" applyNumberFormat="1" applyFont="1" applyFill="1" applyBorder="1" applyAlignment="1">
      <alignment horizontal="right"/>
    </xf>
    <xf numFmtId="0" fontId="27" fillId="3" borderId="4" xfId="0" applyFont="1" applyFill="1" applyBorder="1" applyAlignment="1">
      <alignment horizontal="left" vertical="center" wrapText="1"/>
    </xf>
    <xf numFmtId="3" fontId="3" fillId="3" borderId="4" xfId="0" applyNumberFormat="1" applyFont="1" applyFill="1" applyBorder="1" applyAlignment="1">
      <alignment horizontal="right"/>
    </xf>
    <xf numFmtId="4" fontId="3" fillId="3" borderId="3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 indent="1"/>
    </xf>
    <xf numFmtId="0" fontId="9" fillId="3" borderId="3" xfId="0" quotePrefix="1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 applyProtection="1">
      <alignment wrapText="1"/>
    </xf>
    <xf numFmtId="0" fontId="16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right"/>
    </xf>
    <xf numFmtId="0" fontId="26" fillId="0" borderId="3" xfId="0" applyFont="1" applyBorder="1"/>
    <xf numFmtId="0" fontId="26" fillId="0" borderId="3" xfId="0" applyFont="1" applyBorder="1" applyAlignment="1">
      <alignment horizontal="left"/>
    </xf>
    <xf numFmtId="4" fontId="26" fillId="0" borderId="3" xfId="0" applyNumberFormat="1" applyFont="1" applyBorder="1"/>
    <xf numFmtId="0" fontId="19" fillId="0" borderId="3" xfId="0" applyFont="1" applyBorder="1" applyAlignment="1">
      <alignment wrapText="1"/>
    </xf>
    <xf numFmtId="0" fontId="19" fillId="0" borderId="3" xfId="0" applyFont="1" applyBorder="1"/>
    <xf numFmtId="4" fontId="19" fillId="0" borderId="3" xfId="0" applyNumberFormat="1" applyFont="1" applyBorder="1"/>
    <xf numFmtId="0" fontId="7" fillId="0" borderId="6" xfId="0" applyFont="1" applyFill="1" applyBorder="1" applyAlignment="1">
      <alignment horizontal="left" vertical="center" wrapText="1" indent="1"/>
    </xf>
    <xf numFmtId="0" fontId="19" fillId="0" borderId="6" xfId="0" applyFont="1" applyBorder="1" applyAlignment="1">
      <alignment wrapText="1"/>
    </xf>
    <xf numFmtId="0" fontId="19" fillId="0" borderId="6" xfId="0" applyFont="1" applyBorder="1"/>
    <xf numFmtId="0" fontId="8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wrapText="1"/>
    </xf>
    <xf numFmtId="0" fontId="8" fillId="4" borderId="1" xfId="0" applyNumberFormat="1" applyFont="1" applyFill="1" applyBorder="1" applyAlignment="1" applyProtection="1">
      <alignment horizontal="left" vertical="center" wrapText="1"/>
    </xf>
    <xf numFmtId="0" fontId="8" fillId="4" borderId="2" xfId="0" applyNumberFormat="1" applyFont="1" applyFill="1" applyBorder="1" applyAlignment="1" applyProtection="1">
      <alignment horizontal="left" vertical="center" wrapText="1"/>
    </xf>
    <xf numFmtId="0" fontId="8" fillId="4" borderId="4" xfId="0" applyNumberFormat="1" applyFont="1" applyFill="1" applyBorder="1" applyAlignment="1" applyProtection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8" fillId="3" borderId="2" xfId="0" quotePrefix="1" applyFont="1" applyFill="1" applyBorder="1" applyAlignment="1">
      <alignment horizontal="left" vertical="center" wrapText="1"/>
    </xf>
    <xf numFmtId="0" fontId="8" fillId="3" borderId="4" xfId="0" quotePrefix="1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16" fillId="0" borderId="0" xfId="0" applyFont="1" applyAlignment="1">
      <alignment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wrapText="1" indent="1"/>
    </xf>
    <xf numFmtId="0" fontId="7" fillId="4" borderId="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horizontal="left" vertical="center" wrapText="1"/>
    </xf>
    <xf numFmtId="0" fontId="27" fillId="3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4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45"/>
  <sheetViews>
    <sheetView zoomScale="98" zoomScaleNormal="98" workbookViewId="0">
      <selection activeCell="A2" sqref="A2"/>
    </sheetView>
  </sheetViews>
  <sheetFormatPr defaultRowHeight="15" x14ac:dyDescent="0.25"/>
  <cols>
    <col min="5" max="11" width="25.28515625" customWidth="1"/>
  </cols>
  <sheetData>
    <row r="1" spans="1:14" ht="42" customHeight="1" x14ac:dyDescent="0.25">
      <c r="A1" s="147" t="s">
        <v>117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N1" s="10"/>
    </row>
    <row r="2" spans="1:14" ht="1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147" t="s">
        <v>20</v>
      </c>
      <c r="B3" s="147"/>
      <c r="C3" s="147"/>
      <c r="D3" s="147"/>
      <c r="E3" s="147"/>
      <c r="F3" s="147"/>
      <c r="G3" s="147"/>
      <c r="H3" s="147"/>
      <c r="I3" s="147"/>
      <c r="J3" s="148"/>
      <c r="K3" s="148"/>
    </row>
    <row r="4" spans="1:14" ht="18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2"/>
    </row>
    <row r="5" spans="1:14" ht="18" customHeight="1" x14ac:dyDescent="0.25">
      <c r="A5" s="147" t="s">
        <v>27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</row>
    <row r="6" spans="1:14" ht="18" x14ac:dyDescent="0.25">
      <c r="A6" s="28"/>
      <c r="B6" s="29"/>
      <c r="C6" s="29"/>
      <c r="D6" s="29"/>
      <c r="E6" s="30"/>
      <c r="F6" s="31"/>
      <c r="G6" s="31"/>
      <c r="H6" s="31"/>
      <c r="I6" s="31"/>
      <c r="J6" s="31"/>
      <c r="K6" s="32" t="s">
        <v>58</v>
      </c>
    </row>
    <row r="7" spans="1:14" ht="25.5" x14ac:dyDescent="0.25">
      <c r="A7" s="12"/>
      <c r="B7" s="13"/>
      <c r="C7" s="13"/>
      <c r="D7" s="14"/>
      <c r="E7" s="33"/>
      <c r="F7" s="16" t="s">
        <v>69</v>
      </c>
      <c r="G7" s="34" t="s">
        <v>55</v>
      </c>
      <c r="H7" s="34" t="s">
        <v>56</v>
      </c>
      <c r="I7" s="34" t="s">
        <v>107</v>
      </c>
      <c r="J7" s="34" t="s">
        <v>29</v>
      </c>
      <c r="K7" s="34" t="s">
        <v>57</v>
      </c>
    </row>
    <row r="8" spans="1:14" x14ac:dyDescent="0.25">
      <c r="A8" s="150" t="s">
        <v>0</v>
      </c>
      <c r="B8" s="151"/>
      <c r="C8" s="151"/>
      <c r="D8" s="151"/>
      <c r="E8" s="152"/>
      <c r="F8" s="35">
        <f>F9</f>
        <v>840105.07</v>
      </c>
      <c r="G8" s="35">
        <f>G9</f>
        <v>971567.95</v>
      </c>
      <c r="H8" s="35">
        <f t="shared" ref="H8:K8" si="0">H9</f>
        <v>1006652.81</v>
      </c>
      <c r="I8" s="35">
        <f t="shared" si="0"/>
        <v>1180235.73</v>
      </c>
      <c r="J8" s="35">
        <f t="shared" si="0"/>
        <v>1012639.2</v>
      </c>
      <c r="K8" s="35">
        <f t="shared" si="0"/>
        <v>1014289.2</v>
      </c>
    </row>
    <row r="9" spans="1:14" x14ac:dyDescent="0.25">
      <c r="A9" s="145" t="s">
        <v>61</v>
      </c>
      <c r="B9" s="146"/>
      <c r="C9" s="146"/>
      <c r="D9" s="146"/>
      <c r="E9" s="153"/>
      <c r="F9" s="36">
        <v>840105.07</v>
      </c>
      <c r="G9" s="36">
        <v>971567.95</v>
      </c>
      <c r="H9" s="36">
        <v>1006652.81</v>
      </c>
      <c r="I9" s="36">
        <v>1180235.73</v>
      </c>
      <c r="J9" s="36">
        <v>1012639.2</v>
      </c>
      <c r="K9" s="36">
        <v>1014289.2</v>
      </c>
    </row>
    <row r="10" spans="1:14" x14ac:dyDescent="0.25">
      <c r="A10" s="154" t="s">
        <v>62</v>
      </c>
      <c r="B10" s="153"/>
      <c r="C10" s="153"/>
      <c r="D10" s="153"/>
      <c r="E10" s="153"/>
      <c r="F10" s="36"/>
      <c r="G10" s="36"/>
      <c r="H10" s="36"/>
      <c r="I10" s="36"/>
      <c r="J10" s="36"/>
      <c r="K10" s="36"/>
    </row>
    <row r="11" spans="1:14" x14ac:dyDescent="0.25">
      <c r="A11" s="37" t="s">
        <v>1</v>
      </c>
      <c r="B11" s="38"/>
      <c r="C11" s="38"/>
      <c r="D11" s="38"/>
      <c r="E11" s="38"/>
      <c r="F11" s="35">
        <f>F12+F13</f>
        <v>857541.46</v>
      </c>
      <c r="G11" s="35">
        <f>G12+G13</f>
        <v>985294.62</v>
      </c>
      <c r="H11" s="35">
        <f t="shared" ref="H11:K11" si="1">H12+H13</f>
        <v>1019597.2</v>
      </c>
      <c r="I11" s="35">
        <f t="shared" si="1"/>
        <v>1220643.48</v>
      </c>
      <c r="J11" s="35">
        <f t="shared" si="1"/>
        <v>1012639.2</v>
      </c>
      <c r="K11" s="35">
        <f t="shared" si="1"/>
        <v>1014289.2</v>
      </c>
    </row>
    <row r="12" spans="1:14" x14ac:dyDescent="0.25">
      <c r="A12" s="155" t="s">
        <v>63</v>
      </c>
      <c r="B12" s="146"/>
      <c r="C12" s="146"/>
      <c r="D12" s="146"/>
      <c r="E12" s="146"/>
      <c r="F12" s="36">
        <v>839173.46</v>
      </c>
      <c r="G12" s="36">
        <v>967413.61</v>
      </c>
      <c r="H12" s="36">
        <v>986597.2</v>
      </c>
      <c r="I12" s="36">
        <v>1166425</v>
      </c>
      <c r="J12" s="36">
        <v>993639.2</v>
      </c>
      <c r="K12" s="39">
        <v>995289.2</v>
      </c>
    </row>
    <row r="13" spans="1:14" x14ac:dyDescent="0.25">
      <c r="A13" s="154" t="s">
        <v>64</v>
      </c>
      <c r="B13" s="153"/>
      <c r="C13" s="153"/>
      <c r="D13" s="153"/>
      <c r="E13" s="153"/>
      <c r="F13" s="36">
        <v>18368</v>
      </c>
      <c r="G13" s="36">
        <v>17881.009999999998</v>
      </c>
      <c r="H13" s="36">
        <v>33000</v>
      </c>
      <c r="I13" s="36">
        <v>54218.48</v>
      </c>
      <c r="J13" s="36">
        <v>19000</v>
      </c>
      <c r="K13" s="39">
        <v>19000</v>
      </c>
    </row>
    <row r="14" spans="1:14" x14ac:dyDescent="0.25">
      <c r="A14" s="156" t="s">
        <v>2</v>
      </c>
      <c r="B14" s="151"/>
      <c r="C14" s="151"/>
      <c r="D14" s="151"/>
      <c r="E14" s="151"/>
      <c r="F14" s="40">
        <f>F9-F11</f>
        <v>-17436.390000000014</v>
      </c>
      <c r="G14" s="40">
        <f>G9-G11</f>
        <v>-13726.670000000042</v>
      </c>
      <c r="H14" s="40">
        <f t="shared" ref="H14:K14" si="2">H9-H11</f>
        <v>-12944.389999999898</v>
      </c>
      <c r="I14" s="40">
        <f t="shared" si="2"/>
        <v>-40407.75</v>
      </c>
      <c r="J14" s="40">
        <f t="shared" si="2"/>
        <v>0</v>
      </c>
      <c r="K14" s="40">
        <f t="shared" si="2"/>
        <v>0</v>
      </c>
    </row>
    <row r="15" spans="1:14" ht="18" x14ac:dyDescent="0.25">
      <c r="A15" s="1"/>
      <c r="B15" s="41"/>
      <c r="C15" s="41"/>
      <c r="D15" s="41"/>
      <c r="E15" s="41"/>
      <c r="F15" s="41"/>
      <c r="G15" s="41"/>
      <c r="H15" s="42"/>
      <c r="I15" s="42"/>
      <c r="J15" s="42"/>
      <c r="K15" s="42"/>
    </row>
    <row r="16" spans="1:14" ht="18" customHeight="1" x14ac:dyDescent="0.25">
      <c r="A16" s="147" t="s">
        <v>28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</row>
    <row r="17" spans="1:11" ht="18" x14ac:dyDescent="0.25">
      <c r="A17" s="1"/>
      <c r="B17" s="41"/>
      <c r="C17" s="41"/>
      <c r="D17" s="41"/>
      <c r="E17" s="41"/>
      <c r="F17" s="41"/>
      <c r="G17" s="41"/>
      <c r="H17" s="42"/>
      <c r="I17" s="42"/>
      <c r="J17" s="42"/>
      <c r="K17" s="42"/>
    </row>
    <row r="18" spans="1:11" ht="25.5" x14ac:dyDescent="0.25">
      <c r="A18" s="12"/>
      <c r="B18" s="13"/>
      <c r="C18" s="13"/>
      <c r="D18" s="14"/>
      <c r="E18" s="33"/>
      <c r="F18" s="16" t="s">
        <v>69</v>
      </c>
      <c r="G18" s="34" t="s">
        <v>55</v>
      </c>
      <c r="H18" s="34" t="s">
        <v>56</v>
      </c>
      <c r="I18" s="34" t="s">
        <v>107</v>
      </c>
      <c r="J18" s="34" t="s">
        <v>29</v>
      </c>
      <c r="K18" s="34" t="s">
        <v>57</v>
      </c>
    </row>
    <row r="19" spans="1:11" ht="15.75" customHeight="1" x14ac:dyDescent="0.25">
      <c r="A19" s="145" t="s">
        <v>65</v>
      </c>
      <c r="B19" s="157"/>
      <c r="C19" s="157"/>
      <c r="D19" s="157"/>
      <c r="E19" s="158"/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</row>
    <row r="20" spans="1:11" x14ac:dyDescent="0.25">
      <c r="A20" s="145" t="s">
        <v>66</v>
      </c>
      <c r="B20" s="146"/>
      <c r="C20" s="146"/>
      <c r="D20" s="146"/>
      <c r="E20" s="146"/>
      <c r="F20" s="36">
        <v>310.57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</row>
    <row r="21" spans="1:11" x14ac:dyDescent="0.25">
      <c r="A21" s="156" t="s">
        <v>4</v>
      </c>
      <c r="B21" s="151"/>
      <c r="C21" s="151"/>
      <c r="D21" s="151"/>
      <c r="E21" s="151"/>
      <c r="F21" s="40">
        <f>F19-F20</f>
        <v>-310.57</v>
      </c>
      <c r="G21" s="135">
        <f t="shared" ref="G21:K21" si="3">G19-G20</f>
        <v>0</v>
      </c>
      <c r="H21" s="135">
        <f t="shared" si="3"/>
        <v>0</v>
      </c>
      <c r="I21" s="135">
        <f t="shared" si="3"/>
        <v>0</v>
      </c>
      <c r="J21" s="135">
        <f t="shared" si="3"/>
        <v>0</v>
      </c>
      <c r="K21" s="135">
        <f t="shared" si="3"/>
        <v>0</v>
      </c>
    </row>
    <row r="22" spans="1:11" x14ac:dyDescent="0.25">
      <c r="A22" s="156" t="s">
        <v>67</v>
      </c>
      <c r="B22" s="168"/>
      <c r="C22" s="168"/>
      <c r="D22" s="168"/>
      <c r="E22" s="169"/>
      <c r="F22" s="40">
        <f>F14+F21</f>
        <v>-17746.960000000014</v>
      </c>
      <c r="G22" s="40">
        <f t="shared" ref="G22:K22" si="4">G14+G21</f>
        <v>-13726.670000000042</v>
      </c>
      <c r="H22" s="40">
        <f t="shared" si="4"/>
        <v>-12944.389999999898</v>
      </c>
      <c r="I22" s="40">
        <f t="shared" si="4"/>
        <v>-40407.75</v>
      </c>
      <c r="J22" s="40">
        <f t="shared" si="4"/>
        <v>0</v>
      </c>
      <c r="K22" s="40">
        <f t="shared" si="4"/>
        <v>0</v>
      </c>
    </row>
    <row r="23" spans="1:11" ht="18" x14ac:dyDescent="0.25">
      <c r="A23" s="43"/>
      <c r="B23" s="41"/>
      <c r="C23" s="41"/>
      <c r="D23" s="41"/>
      <c r="E23" s="41"/>
      <c r="F23" s="41"/>
      <c r="G23" s="41"/>
      <c r="H23" s="42"/>
      <c r="I23" s="42"/>
      <c r="J23" s="42"/>
      <c r="K23" s="42"/>
    </row>
    <row r="24" spans="1:11" ht="18" customHeight="1" x14ac:dyDescent="0.25">
      <c r="A24" s="167" t="s">
        <v>68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</row>
    <row r="25" spans="1:11" ht="15.75" x14ac:dyDescent="0.25">
      <c r="A25" s="11"/>
      <c r="B25" s="44"/>
      <c r="C25" s="44"/>
      <c r="D25" s="44"/>
      <c r="E25" s="44"/>
      <c r="F25" s="44"/>
      <c r="G25" s="44"/>
      <c r="H25" s="44"/>
      <c r="I25" s="131"/>
      <c r="J25" s="44"/>
      <c r="K25" s="44"/>
    </row>
    <row r="26" spans="1:11" ht="25.5" x14ac:dyDescent="0.25">
      <c r="A26" s="12"/>
      <c r="B26" s="13"/>
      <c r="C26" s="13"/>
      <c r="D26" s="14"/>
      <c r="E26" s="15"/>
      <c r="F26" s="16" t="s">
        <v>69</v>
      </c>
      <c r="G26" s="16" t="s">
        <v>59</v>
      </c>
      <c r="H26" s="16" t="s">
        <v>70</v>
      </c>
      <c r="I26" s="34" t="s">
        <v>107</v>
      </c>
      <c r="J26" s="16" t="s">
        <v>71</v>
      </c>
      <c r="K26" s="16" t="s">
        <v>72</v>
      </c>
    </row>
    <row r="27" spans="1:11" ht="15" customHeight="1" x14ac:dyDescent="0.25">
      <c r="A27" s="160" t="s">
        <v>73</v>
      </c>
      <c r="B27" s="161"/>
      <c r="C27" s="161"/>
      <c r="D27" s="161"/>
      <c r="E27" s="162"/>
      <c r="F27" s="47">
        <v>33085.879999999997</v>
      </c>
      <c r="G27" s="47">
        <v>13726.67</v>
      </c>
      <c r="H27" s="47">
        <v>12944.39</v>
      </c>
      <c r="I27" s="47">
        <v>40407.75</v>
      </c>
      <c r="J27" s="47">
        <v>0</v>
      </c>
      <c r="K27" s="49">
        <v>0</v>
      </c>
    </row>
    <row r="28" spans="1:11" ht="30" customHeight="1" x14ac:dyDescent="0.25">
      <c r="A28" s="165" t="s">
        <v>74</v>
      </c>
      <c r="B28" s="166"/>
      <c r="C28" s="166"/>
      <c r="D28" s="166"/>
      <c r="E28" s="166"/>
      <c r="F28" s="48">
        <f>F22+F27</f>
        <v>15338.919999999984</v>
      </c>
      <c r="G28" s="48">
        <f t="shared" ref="G28:K28" si="5">G22+G27</f>
        <v>-4.1836756281554699E-11</v>
      </c>
      <c r="H28" s="48">
        <f t="shared" si="5"/>
        <v>1.0186340659856796E-10</v>
      </c>
      <c r="I28" s="48">
        <f t="shared" si="5"/>
        <v>0</v>
      </c>
      <c r="J28" s="48">
        <f t="shared" si="5"/>
        <v>0</v>
      </c>
      <c r="K28" s="50">
        <f t="shared" si="5"/>
        <v>0</v>
      </c>
    </row>
    <row r="29" spans="1:11" ht="45" customHeight="1" x14ac:dyDescent="0.25">
      <c r="A29" s="170" t="s">
        <v>75</v>
      </c>
      <c r="B29" s="171"/>
      <c r="C29" s="171"/>
      <c r="D29" s="171"/>
      <c r="E29" s="172"/>
      <c r="F29" s="48">
        <f>F14+F21+F27-F28</f>
        <v>0</v>
      </c>
      <c r="G29" s="48">
        <f t="shared" ref="G29:K29" si="6">G14+G21+G27-G28</f>
        <v>0</v>
      </c>
      <c r="H29" s="48">
        <f t="shared" si="6"/>
        <v>0</v>
      </c>
      <c r="I29" s="48">
        <f t="shared" si="6"/>
        <v>0</v>
      </c>
      <c r="J29" s="48">
        <f t="shared" si="6"/>
        <v>0</v>
      </c>
      <c r="K29" s="50">
        <f t="shared" si="6"/>
        <v>0</v>
      </c>
    </row>
    <row r="30" spans="1:11" ht="15.75" x14ac:dyDescent="0.25">
      <c r="A30" s="17"/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1:11" ht="15" customHeight="1" x14ac:dyDescent="0.25">
      <c r="A31" s="173" t="s">
        <v>76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</row>
    <row r="32" spans="1:11" ht="11.25" customHeight="1" x14ac:dyDescent="0.25">
      <c r="A32" s="18"/>
      <c r="B32" s="19"/>
      <c r="C32" s="19"/>
      <c r="D32" s="19"/>
      <c r="E32" s="19"/>
      <c r="F32" s="19"/>
      <c r="G32" s="19"/>
      <c r="H32" s="20"/>
      <c r="I32" s="20"/>
      <c r="J32" s="20"/>
      <c r="K32" s="20"/>
    </row>
    <row r="33" spans="1:11" ht="29.25" customHeight="1" x14ac:dyDescent="0.25">
      <c r="A33" s="21"/>
      <c r="B33" s="22"/>
      <c r="C33" s="22"/>
      <c r="D33" s="23"/>
      <c r="E33" s="24"/>
      <c r="F33" s="25" t="s">
        <v>69</v>
      </c>
      <c r="G33" s="25" t="s">
        <v>59</v>
      </c>
      <c r="H33" s="25" t="s">
        <v>70</v>
      </c>
      <c r="I33" s="34" t="s">
        <v>107</v>
      </c>
      <c r="J33" s="25" t="s">
        <v>71</v>
      </c>
      <c r="K33" s="25" t="s">
        <v>72</v>
      </c>
    </row>
    <row r="34" spans="1:11" ht="15" customHeight="1" x14ac:dyDescent="0.25">
      <c r="A34" s="160" t="s">
        <v>73</v>
      </c>
      <c r="B34" s="161"/>
      <c r="C34" s="161"/>
      <c r="D34" s="161"/>
      <c r="E34" s="162"/>
      <c r="F34" s="47">
        <v>33085.879999999997</v>
      </c>
      <c r="G34" s="47">
        <f>F37</f>
        <v>15338.919999999998</v>
      </c>
      <c r="H34" s="47">
        <f>G37</f>
        <v>-1.8189894035458565E-12</v>
      </c>
      <c r="I34" s="47">
        <v>0</v>
      </c>
      <c r="J34" s="47">
        <f>H37</f>
        <v>-1.8189894035458565E-12</v>
      </c>
      <c r="K34" s="49">
        <f>J37</f>
        <v>-1.8189894035458565E-12</v>
      </c>
    </row>
    <row r="35" spans="1:11" ht="30" customHeight="1" x14ac:dyDescent="0.25">
      <c r="A35" s="160" t="s">
        <v>3</v>
      </c>
      <c r="B35" s="161"/>
      <c r="C35" s="161"/>
      <c r="D35" s="161"/>
      <c r="E35" s="162"/>
      <c r="F35" s="47">
        <v>17746.96</v>
      </c>
      <c r="G35" s="47">
        <v>15338.92</v>
      </c>
      <c r="H35" s="47">
        <v>0</v>
      </c>
      <c r="I35" s="47">
        <v>0</v>
      </c>
      <c r="J35" s="47">
        <v>0</v>
      </c>
      <c r="K35" s="49">
        <v>0</v>
      </c>
    </row>
    <row r="36" spans="1:11" ht="15" customHeight="1" x14ac:dyDescent="0.25">
      <c r="A36" s="160" t="s">
        <v>77</v>
      </c>
      <c r="B36" s="163"/>
      <c r="C36" s="163"/>
      <c r="D36" s="163"/>
      <c r="E36" s="164"/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9">
        <v>0</v>
      </c>
    </row>
    <row r="37" spans="1:11" ht="15" customHeight="1" x14ac:dyDescent="0.25">
      <c r="A37" s="165" t="s">
        <v>74</v>
      </c>
      <c r="B37" s="166"/>
      <c r="C37" s="166"/>
      <c r="D37" s="166"/>
      <c r="E37" s="166"/>
      <c r="F37" s="51">
        <f>F34-F35+F36</f>
        <v>15338.919999999998</v>
      </c>
      <c r="G37" s="51">
        <f t="shared" ref="G37:K37" si="7">G34-G35+G36</f>
        <v>-1.8189894035458565E-12</v>
      </c>
      <c r="H37" s="51">
        <f t="shared" si="7"/>
        <v>-1.8189894035458565E-12</v>
      </c>
      <c r="I37" s="51">
        <f t="shared" si="7"/>
        <v>0</v>
      </c>
      <c r="J37" s="51">
        <f t="shared" si="7"/>
        <v>-1.8189894035458565E-12</v>
      </c>
      <c r="K37" s="52">
        <f t="shared" si="7"/>
        <v>-1.8189894035458565E-12</v>
      </c>
    </row>
    <row r="38" spans="1:11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</row>
    <row r="39" spans="1:11" ht="15" customHeight="1" x14ac:dyDescent="0.25">
      <c r="A39" s="174" t="s">
        <v>78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</row>
    <row r="40" spans="1:11" ht="15" customHeight="1" x14ac:dyDescent="0.25">
      <c r="A40" s="78"/>
      <c r="B40" s="79"/>
      <c r="C40" s="79"/>
      <c r="D40" s="79"/>
      <c r="E40" s="79"/>
      <c r="F40" s="79"/>
      <c r="G40" s="79"/>
      <c r="H40" s="79"/>
      <c r="I40" s="130"/>
      <c r="J40" s="79"/>
      <c r="K40" s="79"/>
    </row>
    <row r="41" spans="1:11" ht="15" customHeight="1" x14ac:dyDescent="0.25">
      <c r="A41" s="159" t="s">
        <v>116</v>
      </c>
      <c r="B41" s="159"/>
      <c r="C41" s="159"/>
      <c r="D41" s="159"/>
      <c r="E41" s="159"/>
      <c r="F41" s="159"/>
      <c r="G41" s="159"/>
      <c r="H41" s="159"/>
      <c r="I41" s="159"/>
      <c r="J41" s="159"/>
      <c r="K41" s="159"/>
    </row>
    <row r="42" spans="1:11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</row>
    <row r="43" spans="1:11" x14ac:dyDescent="0.25">
      <c r="A43" s="46" t="s">
        <v>114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</row>
    <row r="44" spans="1:11" x14ac:dyDescent="0.25">
      <c r="A44" s="46" t="s">
        <v>113</v>
      </c>
      <c r="B44" s="46"/>
      <c r="C44" s="46"/>
      <c r="D44" s="46"/>
      <c r="E44" s="46"/>
      <c r="F44" s="46"/>
      <c r="G44" s="46"/>
      <c r="H44" s="46"/>
      <c r="I44" s="46"/>
      <c r="J44" s="46" t="s">
        <v>52</v>
      </c>
      <c r="K44" s="46"/>
    </row>
    <row r="45" spans="1:11" x14ac:dyDescent="0.25">
      <c r="A45" s="46" t="s">
        <v>115</v>
      </c>
      <c r="B45" s="46"/>
      <c r="C45" s="46"/>
      <c r="D45" s="46"/>
      <c r="E45" s="46"/>
      <c r="F45" s="46"/>
      <c r="G45" s="46"/>
      <c r="H45" s="46"/>
      <c r="I45" s="46"/>
      <c r="J45" s="46" t="s">
        <v>53</v>
      </c>
      <c r="K45" s="46"/>
    </row>
  </sheetData>
  <mergeCells count="25">
    <mergeCell ref="A41:K41"/>
    <mergeCell ref="A35:E35"/>
    <mergeCell ref="A36:E36"/>
    <mergeCell ref="A37:E37"/>
    <mergeCell ref="A21:E21"/>
    <mergeCell ref="A24:K24"/>
    <mergeCell ref="A27:E27"/>
    <mergeCell ref="A22:E22"/>
    <mergeCell ref="A28:E28"/>
    <mergeCell ref="A29:E29"/>
    <mergeCell ref="A31:K31"/>
    <mergeCell ref="A34:E34"/>
    <mergeCell ref="A39:K39"/>
    <mergeCell ref="A20:E20"/>
    <mergeCell ref="A1:K1"/>
    <mergeCell ref="A3:K3"/>
    <mergeCell ref="A5:K5"/>
    <mergeCell ref="A8:E8"/>
    <mergeCell ref="A9:E9"/>
    <mergeCell ref="A10:E10"/>
    <mergeCell ref="A12:E12"/>
    <mergeCell ref="A13:E13"/>
    <mergeCell ref="A14:E14"/>
    <mergeCell ref="A16:K16"/>
    <mergeCell ref="A19:E19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1"/>
  <sheetViews>
    <sheetView zoomScaleNormal="100" zoomScaleSheetLayoutView="80"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39.7109375" customWidth="1"/>
    <col min="4" max="4" width="25.28515625" customWidth="1"/>
    <col min="5" max="5" width="25.28515625" style="7" customWidth="1"/>
    <col min="6" max="9" width="25.28515625" customWidth="1"/>
  </cols>
  <sheetData>
    <row r="1" spans="1:9" ht="42" customHeight="1" x14ac:dyDescent="0.25">
      <c r="A1" s="147" t="s">
        <v>117</v>
      </c>
      <c r="B1" s="147"/>
      <c r="C1" s="147"/>
      <c r="D1" s="147"/>
      <c r="E1" s="147"/>
      <c r="F1" s="147"/>
      <c r="G1" s="147"/>
      <c r="H1" s="147"/>
      <c r="I1" s="147"/>
    </row>
    <row r="2" spans="1:9" ht="18" customHeight="1" x14ac:dyDescent="0.25">
      <c r="A2" s="26"/>
      <c r="B2" s="26"/>
      <c r="C2" s="26"/>
      <c r="D2" s="26"/>
      <c r="E2" s="53"/>
      <c r="F2" s="26"/>
      <c r="G2" s="132"/>
      <c r="H2" s="26"/>
      <c r="I2" s="26"/>
    </row>
    <row r="3" spans="1:9" ht="15.75" x14ac:dyDescent="0.25">
      <c r="A3" s="147" t="s">
        <v>20</v>
      </c>
      <c r="B3" s="147"/>
      <c r="C3" s="147"/>
      <c r="D3" s="147"/>
      <c r="E3" s="147"/>
      <c r="F3" s="147"/>
      <c r="G3" s="147"/>
      <c r="H3" s="148"/>
      <c r="I3" s="148"/>
    </row>
    <row r="4" spans="1:9" ht="15.75" x14ac:dyDescent="0.25">
      <c r="A4" s="26"/>
      <c r="B4" s="26"/>
      <c r="C4" s="26"/>
      <c r="D4" s="26"/>
      <c r="E4" s="53"/>
      <c r="F4" s="26"/>
      <c r="G4" s="132"/>
      <c r="H4" s="27"/>
      <c r="I4" s="27"/>
    </row>
    <row r="5" spans="1:9" ht="18" customHeight="1" x14ac:dyDescent="0.25">
      <c r="A5" s="147" t="s">
        <v>6</v>
      </c>
      <c r="B5" s="149"/>
      <c r="C5" s="149"/>
      <c r="D5" s="149"/>
      <c r="E5" s="149"/>
      <c r="F5" s="149"/>
      <c r="G5" s="149"/>
      <c r="H5" s="149"/>
      <c r="I5" s="149"/>
    </row>
    <row r="6" spans="1:9" ht="15.75" x14ac:dyDescent="0.25">
      <c r="A6" s="26"/>
      <c r="B6" s="26"/>
      <c r="C6" s="26"/>
      <c r="D6" s="26"/>
      <c r="E6" s="53"/>
      <c r="F6" s="26"/>
      <c r="G6" s="132"/>
      <c r="H6" s="27"/>
      <c r="I6" s="27"/>
    </row>
    <row r="7" spans="1:9" x14ac:dyDescent="0.25">
      <c r="A7" s="147" t="s">
        <v>93</v>
      </c>
      <c r="B7" s="176"/>
      <c r="C7" s="176"/>
      <c r="D7" s="176"/>
      <c r="E7" s="176"/>
      <c r="F7" s="176"/>
      <c r="G7" s="176"/>
      <c r="H7" s="176"/>
      <c r="I7" s="176"/>
    </row>
    <row r="8" spans="1:9" ht="15.75" x14ac:dyDescent="0.25">
      <c r="A8" s="26"/>
      <c r="B8" s="26"/>
      <c r="C8" s="26"/>
      <c r="D8" s="26"/>
      <c r="E8" s="53"/>
      <c r="F8" s="26"/>
      <c r="G8" s="132"/>
      <c r="H8" s="27"/>
      <c r="I8" s="27"/>
    </row>
    <row r="9" spans="1:9" ht="25.5" x14ac:dyDescent="0.25">
      <c r="A9" s="54" t="s">
        <v>7</v>
      </c>
      <c r="B9" s="55" t="s">
        <v>8</v>
      </c>
      <c r="C9" s="55" t="s">
        <v>5</v>
      </c>
      <c r="D9" s="55" t="s">
        <v>54</v>
      </c>
      <c r="E9" s="56" t="s">
        <v>59</v>
      </c>
      <c r="F9" s="54" t="s">
        <v>60</v>
      </c>
      <c r="G9" s="54" t="s">
        <v>107</v>
      </c>
      <c r="H9" s="54" t="s">
        <v>29</v>
      </c>
      <c r="I9" s="54" t="s">
        <v>57</v>
      </c>
    </row>
    <row r="10" spans="1:9" x14ac:dyDescent="0.25">
      <c r="A10" s="98"/>
      <c r="B10" s="99"/>
      <c r="C10" s="100" t="s">
        <v>0</v>
      </c>
      <c r="D10" s="101">
        <f>D11+D17</f>
        <v>840105.07</v>
      </c>
      <c r="E10" s="101">
        <f t="shared" ref="E10:I10" si="0">E11+E17</f>
        <v>971567.95000000007</v>
      </c>
      <c r="F10" s="101">
        <f t="shared" si="0"/>
        <v>1006652.8099999999</v>
      </c>
      <c r="G10" s="101">
        <f t="shared" si="0"/>
        <v>1180235.73</v>
      </c>
      <c r="H10" s="101">
        <f t="shared" si="0"/>
        <v>1012639.2</v>
      </c>
      <c r="I10" s="101">
        <f t="shared" si="0"/>
        <v>1014289.2</v>
      </c>
    </row>
    <row r="11" spans="1:9" ht="15.75" customHeight="1" x14ac:dyDescent="0.25">
      <c r="A11" s="102">
        <v>6</v>
      </c>
      <c r="B11" s="102"/>
      <c r="C11" s="102" t="s">
        <v>9</v>
      </c>
      <c r="D11" s="35">
        <f t="shared" ref="D11:I11" si="1">D12+D13+D14+D15+D16</f>
        <v>840105.07</v>
      </c>
      <c r="E11" s="35">
        <f t="shared" si="1"/>
        <v>971567.95000000007</v>
      </c>
      <c r="F11" s="35">
        <f t="shared" si="1"/>
        <v>1006652.8099999999</v>
      </c>
      <c r="G11" s="35">
        <f t="shared" si="1"/>
        <v>1180235.73</v>
      </c>
      <c r="H11" s="35">
        <f t="shared" si="1"/>
        <v>1012639.2</v>
      </c>
      <c r="I11" s="35">
        <f t="shared" si="1"/>
        <v>1014289.2</v>
      </c>
    </row>
    <row r="12" spans="1:9" ht="25.5" x14ac:dyDescent="0.25">
      <c r="A12" s="80"/>
      <c r="B12" s="64">
        <v>63</v>
      </c>
      <c r="C12" s="64" t="s">
        <v>30</v>
      </c>
      <c r="D12" s="62">
        <v>726509.23</v>
      </c>
      <c r="E12" s="62">
        <v>842871.05</v>
      </c>
      <c r="F12" s="62">
        <v>867631.61</v>
      </c>
      <c r="G12" s="62">
        <v>1036728.73</v>
      </c>
      <c r="H12" s="62">
        <v>873618</v>
      </c>
      <c r="I12" s="62">
        <v>875268</v>
      </c>
    </row>
    <row r="13" spans="1:9" x14ac:dyDescent="0.25">
      <c r="A13" s="81"/>
      <c r="B13" s="60">
        <v>64</v>
      </c>
      <c r="C13" s="60" t="s">
        <v>40</v>
      </c>
      <c r="D13" s="62">
        <v>0.56999999999999995</v>
      </c>
      <c r="E13" s="62">
        <v>20</v>
      </c>
      <c r="F13" s="62">
        <v>30</v>
      </c>
      <c r="G13" s="62">
        <v>60</v>
      </c>
      <c r="H13" s="62">
        <v>30</v>
      </c>
      <c r="I13" s="62">
        <v>30</v>
      </c>
    </row>
    <row r="14" spans="1:9" ht="25.5" customHeight="1" x14ac:dyDescent="0.25">
      <c r="A14" s="81"/>
      <c r="B14" s="60">
        <v>65</v>
      </c>
      <c r="C14" s="82" t="s">
        <v>42</v>
      </c>
      <c r="D14" s="62">
        <v>70261.279999999999</v>
      </c>
      <c r="E14" s="62">
        <v>82041.78</v>
      </c>
      <c r="F14" s="62">
        <v>95000</v>
      </c>
      <c r="G14" s="62">
        <v>95000</v>
      </c>
      <c r="H14" s="62">
        <v>95000</v>
      </c>
      <c r="I14" s="62">
        <v>95000</v>
      </c>
    </row>
    <row r="15" spans="1:9" ht="25.5" x14ac:dyDescent="0.25">
      <c r="A15" s="81"/>
      <c r="B15" s="60">
        <v>66</v>
      </c>
      <c r="C15" s="82" t="s">
        <v>41</v>
      </c>
      <c r="D15" s="63">
        <v>199.08</v>
      </c>
      <c r="E15" s="63">
        <v>2643.92</v>
      </c>
      <c r="F15" s="63">
        <v>0</v>
      </c>
      <c r="G15" s="63">
        <v>0</v>
      </c>
      <c r="H15" s="63">
        <v>0</v>
      </c>
      <c r="I15" s="63">
        <v>0</v>
      </c>
    </row>
    <row r="16" spans="1:9" ht="25.5" x14ac:dyDescent="0.25">
      <c r="A16" s="81"/>
      <c r="B16" s="60">
        <v>67</v>
      </c>
      <c r="C16" s="64" t="s">
        <v>31</v>
      </c>
      <c r="D16" s="62">
        <v>43134.91</v>
      </c>
      <c r="E16" s="62">
        <v>43991.199999999997</v>
      </c>
      <c r="F16" s="62">
        <v>43991.199999999997</v>
      </c>
      <c r="G16" s="62">
        <v>48447</v>
      </c>
      <c r="H16" s="62">
        <v>43991.199999999997</v>
      </c>
      <c r="I16" s="62">
        <v>43991.199999999997</v>
      </c>
    </row>
    <row r="17" spans="1:9" x14ac:dyDescent="0.25">
      <c r="A17" s="109">
        <v>7</v>
      </c>
      <c r="B17" s="129"/>
      <c r="C17" s="102" t="s">
        <v>95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</row>
    <row r="18" spans="1:9" x14ac:dyDescent="0.25">
      <c r="A18" s="102">
        <v>9</v>
      </c>
      <c r="B18" s="102"/>
      <c r="C18" s="102" t="s">
        <v>49</v>
      </c>
      <c r="D18" s="35">
        <f>D19</f>
        <v>33085.879999999997</v>
      </c>
      <c r="E18" s="35">
        <f t="shared" ref="E18:I18" si="2">E19</f>
        <v>13726.67</v>
      </c>
      <c r="F18" s="35">
        <f t="shared" si="2"/>
        <v>12944.39</v>
      </c>
      <c r="G18" s="35">
        <f t="shared" si="2"/>
        <v>40407.75</v>
      </c>
      <c r="H18" s="35">
        <f t="shared" si="2"/>
        <v>0</v>
      </c>
      <c r="I18" s="35">
        <f t="shared" si="2"/>
        <v>0</v>
      </c>
    </row>
    <row r="19" spans="1:9" x14ac:dyDescent="0.25">
      <c r="A19" s="80"/>
      <c r="B19" s="64">
        <v>92</v>
      </c>
      <c r="C19" s="64" t="s">
        <v>50</v>
      </c>
      <c r="D19" s="62">
        <v>33085.879999999997</v>
      </c>
      <c r="E19" s="62">
        <v>13726.67</v>
      </c>
      <c r="F19" s="62">
        <v>12944.39</v>
      </c>
      <c r="G19" s="62">
        <v>40407.75</v>
      </c>
      <c r="H19" s="62">
        <v>0</v>
      </c>
      <c r="I19" s="62">
        <v>0</v>
      </c>
    </row>
    <row r="20" spans="1:9" ht="30" customHeight="1" x14ac:dyDescent="0.25">
      <c r="A20" s="46"/>
      <c r="B20" s="46"/>
      <c r="C20" s="46"/>
      <c r="D20" s="46"/>
      <c r="E20" s="59"/>
      <c r="F20" s="46"/>
      <c r="G20" s="46"/>
      <c r="H20" s="46"/>
      <c r="I20" s="46"/>
    </row>
    <row r="21" spans="1:9" ht="15.75" customHeight="1" x14ac:dyDescent="0.25">
      <c r="A21" s="147" t="s">
        <v>94</v>
      </c>
      <c r="B21" s="147"/>
      <c r="C21" s="147"/>
      <c r="D21" s="147"/>
      <c r="E21" s="147"/>
      <c r="F21" s="147"/>
      <c r="G21" s="147"/>
      <c r="H21" s="147"/>
      <c r="I21" s="147"/>
    </row>
    <row r="22" spans="1:9" ht="18" x14ac:dyDescent="0.25">
      <c r="A22" s="1"/>
      <c r="B22" s="1"/>
      <c r="C22" s="1"/>
      <c r="D22" s="1"/>
      <c r="E22" s="6"/>
      <c r="F22" s="1"/>
      <c r="G22" s="1"/>
      <c r="H22" s="2"/>
      <c r="I22" s="2"/>
    </row>
    <row r="23" spans="1:9" ht="25.5" x14ac:dyDescent="0.25">
      <c r="A23" s="54" t="s">
        <v>7</v>
      </c>
      <c r="B23" s="55" t="s">
        <v>8</v>
      </c>
      <c r="C23" s="55" t="s">
        <v>11</v>
      </c>
      <c r="D23" s="55" t="s">
        <v>54</v>
      </c>
      <c r="E23" s="56" t="s">
        <v>59</v>
      </c>
      <c r="F23" s="54" t="s">
        <v>60</v>
      </c>
      <c r="G23" s="54" t="s">
        <v>107</v>
      </c>
      <c r="H23" s="54" t="s">
        <v>29</v>
      </c>
      <c r="I23" s="54" t="s">
        <v>57</v>
      </c>
    </row>
    <row r="24" spans="1:9" x14ac:dyDescent="0.25">
      <c r="A24" s="98"/>
      <c r="B24" s="99"/>
      <c r="C24" s="100" t="s">
        <v>1</v>
      </c>
      <c r="D24" s="101">
        <f>D25+D29</f>
        <v>857541.46</v>
      </c>
      <c r="E24" s="101">
        <f t="shared" ref="E24:I24" si="3">E25+E29</f>
        <v>985294.62000000011</v>
      </c>
      <c r="F24" s="101">
        <f t="shared" si="3"/>
        <v>1019597.2</v>
      </c>
      <c r="G24" s="101">
        <f t="shared" si="3"/>
        <v>1220643.48</v>
      </c>
      <c r="H24" s="101">
        <f t="shared" si="3"/>
        <v>1012639.2</v>
      </c>
      <c r="I24" s="101">
        <f t="shared" si="3"/>
        <v>1014289.2</v>
      </c>
    </row>
    <row r="25" spans="1:9" ht="15.75" customHeight="1" x14ac:dyDescent="0.25">
      <c r="A25" s="102">
        <v>3</v>
      </c>
      <c r="B25" s="102"/>
      <c r="C25" s="102" t="s">
        <v>12</v>
      </c>
      <c r="D25" s="125">
        <f t="shared" ref="D25:I25" si="4">D26+D27+D28</f>
        <v>839173.47</v>
      </c>
      <c r="E25" s="125">
        <f t="shared" si="4"/>
        <v>967413.6100000001</v>
      </c>
      <c r="F25" s="125">
        <f t="shared" si="4"/>
        <v>986597.2</v>
      </c>
      <c r="G25" s="125">
        <f t="shared" si="4"/>
        <v>1166425</v>
      </c>
      <c r="H25" s="125">
        <f t="shared" si="4"/>
        <v>993639.2</v>
      </c>
      <c r="I25" s="125">
        <f t="shared" si="4"/>
        <v>995289.2</v>
      </c>
    </row>
    <row r="26" spans="1:9" ht="15.75" customHeight="1" x14ac:dyDescent="0.25">
      <c r="A26" s="64"/>
      <c r="B26" s="64">
        <v>31</v>
      </c>
      <c r="C26" s="64" t="s">
        <v>13</v>
      </c>
      <c r="D26" s="63">
        <v>673514.82</v>
      </c>
      <c r="E26" s="63">
        <v>780713.53</v>
      </c>
      <c r="F26" s="63">
        <v>822458</v>
      </c>
      <c r="G26" s="63">
        <v>990600</v>
      </c>
      <c r="H26" s="63">
        <v>829500</v>
      </c>
      <c r="I26" s="63">
        <v>831150</v>
      </c>
    </row>
    <row r="27" spans="1:9" x14ac:dyDescent="0.25">
      <c r="A27" s="60"/>
      <c r="B27" s="60">
        <v>32</v>
      </c>
      <c r="C27" s="60" t="s">
        <v>23</v>
      </c>
      <c r="D27" s="63">
        <v>164184.26999999999</v>
      </c>
      <c r="E27" s="63">
        <v>185414.52</v>
      </c>
      <c r="F27" s="63">
        <v>162109.20000000001</v>
      </c>
      <c r="G27" s="63">
        <v>173665</v>
      </c>
      <c r="H27" s="63">
        <v>162109.20000000001</v>
      </c>
      <c r="I27" s="63">
        <v>162109.20000000001</v>
      </c>
    </row>
    <row r="28" spans="1:9" x14ac:dyDescent="0.25">
      <c r="A28" s="60"/>
      <c r="B28" s="60">
        <v>34</v>
      </c>
      <c r="C28" s="60" t="s">
        <v>35</v>
      </c>
      <c r="D28" s="62">
        <v>1474.38</v>
      </c>
      <c r="E28" s="62">
        <v>1285.56</v>
      </c>
      <c r="F28" s="62">
        <v>2030</v>
      </c>
      <c r="G28" s="62">
        <v>2160</v>
      </c>
      <c r="H28" s="62">
        <v>2030</v>
      </c>
      <c r="I28" s="62">
        <v>2030</v>
      </c>
    </row>
    <row r="29" spans="1:9" x14ac:dyDescent="0.25">
      <c r="A29" s="117">
        <v>4</v>
      </c>
      <c r="B29" s="117"/>
      <c r="C29" s="118" t="s">
        <v>14</v>
      </c>
      <c r="D29" s="125">
        <f>D30+D31</f>
        <v>18367.990000000002</v>
      </c>
      <c r="E29" s="125">
        <f t="shared" ref="E29:I29" si="5">E30+E31</f>
        <v>17881.009999999998</v>
      </c>
      <c r="F29" s="125">
        <f t="shared" si="5"/>
        <v>33000</v>
      </c>
      <c r="G29" s="125">
        <f t="shared" si="5"/>
        <v>54218.48</v>
      </c>
      <c r="H29" s="125">
        <f t="shared" si="5"/>
        <v>19000</v>
      </c>
      <c r="I29" s="125">
        <f t="shared" si="5"/>
        <v>19000</v>
      </c>
    </row>
    <row r="30" spans="1:9" x14ac:dyDescent="0.25">
      <c r="A30" s="83"/>
      <c r="B30" s="84">
        <v>42</v>
      </c>
      <c r="C30" s="60" t="s">
        <v>46</v>
      </c>
      <c r="D30" s="62">
        <v>18367.990000000002</v>
      </c>
      <c r="E30" s="62">
        <v>17881.009999999998</v>
      </c>
      <c r="F30" s="62">
        <v>33000</v>
      </c>
      <c r="G30" s="62">
        <v>49630.05</v>
      </c>
      <c r="H30" s="62">
        <v>19000</v>
      </c>
      <c r="I30" s="62">
        <v>19000</v>
      </c>
    </row>
    <row r="31" spans="1:9" x14ac:dyDescent="0.25">
      <c r="A31" s="136"/>
      <c r="B31" s="137">
        <v>45</v>
      </c>
      <c r="C31" s="136" t="s">
        <v>108</v>
      </c>
      <c r="D31" s="138">
        <v>0</v>
      </c>
      <c r="E31" s="138">
        <v>0</v>
      </c>
      <c r="F31" s="138">
        <v>0</v>
      </c>
      <c r="G31" s="138">
        <v>4588.43</v>
      </c>
      <c r="H31" s="138">
        <v>0</v>
      </c>
      <c r="I31" s="138">
        <v>0</v>
      </c>
    </row>
  </sheetData>
  <mergeCells count="5">
    <mergeCell ref="A1:I1"/>
    <mergeCell ref="A3:I3"/>
    <mergeCell ref="A5:I5"/>
    <mergeCell ref="A7:I7"/>
    <mergeCell ref="A21:I21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9"/>
  <sheetViews>
    <sheetView zoomScaleNormal="100" workbookViewId="0">
      <selection activeCell="A2" sqref="A2"/>
    </sheetView>
  </sheetViews>
  <sheetFormatPr defaultRowHeight="15" x14ac:dyDescent="0.25"/>
  <cols>
    <col min="1" max="7" width="25.28515625" customWidth="1"/>
  </cols>
  <sheetData>
    <row r="1" spans="1:9" ht="42" customHeight="1" x14ac:dyDescent="0.25">
      <c r="A1" s="147" t="s">
        <v>117</v>
      </c>
      <c r="B1" s="147"/>
      <c r="C1" s="147"/>
      <c r="D1" s="147"/>
      <c r="E1" s="147"/>
      <c r="F1" s="147"/>
      <c r="G1" s="147"/>
      <c r="H1" s="3"/>
      <c r="I1" s="3"/>
    </row>
    <row r="2" spans="1:9" ht="18" x14ac:dyDescent="0.25">
      <c r="A2" s="72"/>
      <c r="B2" s="72"/>
      <c r="C2" s="72"/>
      <c r="D2" s="72"/>
      <c r="E2" s="72"/>
      <c r="F2" s="72"/>
      <c r="G2" s="72"/>
    </row>
    <row r="3" spans="1:9" ht="15.75" x14ac:dyDescent="0.25">
      <c r="A3" s="167" t="s">
        <v>20</v>
      </c>
      <c r="B3" s="167"/>
      <c r="C3" s="167"/>
      <c r="D3" s="167"/>
      <c r="E3" s="167"/>
      <c r="F3" s="167"/>
      <c r="G3" s="167"/>
    </row>
    <row r="4" spans="1:9" ht="18" x14ac:dyDescent="0.25">
      <c r="B4" s="72"/>
      <c r="C4" s="72"/>
      <c r="D4" s="72"/>
      <c r="E4" s="72"/>
      <c r="F4" s="73"/>
      <c r="G4" s="73"/>
    </row>
    <row r="5" spans="1:9" ht="15.75" x14ac:dyDescent="0.25">
      <c r="A5" s="167" t="s">
        <v>6</v>
      </c>
      <c r="B5" s="167"/>
      <c r="C5" s="167"/>
      <c r="D5" s="167"/>
      <c r="E5" s="167"/>
      <c r="F5" s="167"/>
      <c r="G5" s="167"/>
    </row>
    <row r="6" spans="1:9" ht="18" x14ac:dyDescent="0.25">
      <c r="A6" s="72"/>
      <c r="B6" s="72"/>
      <c r="C6" s="72"/>
      <c r="D6" s="72"/>
      <c r="E6" s="72"/>
      <c r="F6" s="73"/>
      <c r="G6" s="73"/>
    </row>
    <row r="7" spans="1:9" ht="15.75" x14ac:dyDescent="0.25">
      <c r="A7" s="167" t="s">
        <v>79</v>
      </c>
      <c r="B7" s="167"/>
      <c r="C7" s="167"/>
      <c r="D7" s="167"/>
      <c r="E7" s="167"/>
      <c r="F7" s="167"/>
      <c r="G7" s="167"/>
    </row>
    <row r="8" spans="1:9" ht="18" x14ac:dyDescent="0.25">
      <c r="A8" s="72"/>
      <c r="B8" s="72"/>
      <c r="C8" s="72"/>
      <c r="D8" s="72"/>
      <c r="E8" s="72"/>
      <c r="F8" s="73"/>
      <c r="G8" s="73"/>
    </row>
    <row r="9" spans="1:9" ht="25.5" x14ac:dyDescent="0.25">
      <c r="A9" s="74" t="s">
        <v>80</v>
      </c>
      <c r="B9" s="75" t="s">
        <v>54</v>
      </c>
      <c r="C9" s="74" t="s">
        <v>59</v>
      </c>
      <c r="D9" s="74" t="s">
        <v>60</v>
      </c>
      <c r="E9" s="54" t="s">
        <v>107</v>
      </c>
      <c r="F9" s="74" t="s">
        <v>29</v>
      </c>
      <c r="G9" s="74" t="s">
        <v>57</v>
      </c>
    </row>
    <row r="10" spans="1:9" x14ac:dyDescent="0.25">
      <c r="A10" s="105" t="s">
        <v>0</v>
      </c>
      <c r="B10" s="106">
        <f>B11+B13+B15+B17+B19</f>
        <v>840105.05999999994</v>
      </c>
      <c r="C10" s="106">
        <f t="shared" ref="C10:G10" si="0">C11+C13+C15+C17+C19</f>
        <v>971567.95000000007</v>
      </c>
      <c r="D10" s="106">
        <f t="shared" si="0"/>
        <v>1006652.81</v>
      </c>
      <c r="E10" s="106">
        <f t="shared" si="0"/>
        <v>1180235.73</v>
      </c>
      <c r="F10" s="106">
        <f t="shared" si="0"/>
        <v>1012639.2</v>
      </c>
      <c r="G10" s="106">
        <f t="shared" si="0"/>
        <v>1014289.2</v>
      </c>
    </row>
    <row r="11" spans="1:9" x14ac:dyDescent="0.25">
      <c r="A11" s="107" t="s">
        <v>81</v>
      </c>
      <c r="B11" s="108">
        <f>B12</f>
        <v>47780.21</v>
      </c>
      <c r="C11" s="108">
        <f t="shared" ref="C11:G11" si="1">C12</f>
        <v>62066.25</v>
      </c>
      <c r="D11" s="108">
        <f t="shared" si="1"/>
        <v>44121.2</v>
      </c>
      <c r="E11" s="108">
        <f t="shared" si="1"/>
        <v>48577</v>
      </c>
      <c r="F11" s="108">
        <f t="shared" si="1"/>
        <v>44121.2</v>
      </c>
      <c r="G11" s="108">
        <f t="shared" si="1"/>
        <v>44121.2</v>
      </c>
    </row>
    <row r="12" spans="1:9" x14ac:dyDescent="0.25">
      <c r="A12" s="61" t="s">
        <v>82</v>
      </c>
      <c r="B12" s="62">
        <v>47780.21</v>
      </c>
      <c r="C12" s="62">
        <v>62066.25</v>
      </c>
      <c r="D12" s="62">
        <v>44121.2</v>
      </c>
      <c r="E12" s="62">
        <v>48577</v>
      </c>
      <c r="F12" s="62">
        <v>44121.2</v>
      </c>
      <c r="G12" s="62">
        <v>44121.2</v>
      </c>
    </row>
    <row r="13" spans="1:9" x14ac:dyDescent="0.25">
      <c r="A13" s="109" t="s">
        <v>88</v>
      </c>
      <c r="B13" s="35">
        <f>B14</f>
        <v>0.56999999999999995</v>
      </c>
      <c r="C13" s="35">
        <f t="shared" ref="C13:G13" si="2">C14</f>
        <v>20</v>
      </c>
      <c r="D13" s="35">
        <f t="shared" si="2"/>
        <v>30</v>
      </c>
      <c r="E13" s="35">
        <f t="shared" si="2"/>
        <v>60</v>
      </c>
      <c r="F13" s="35">
        <f t="shared" si="2"/>
        <v>30</v>
      </c>
      <c r="G13" s="35">
        <f t="shared" si="2"/>
        <v>30</v>
      </c>
    </row>
    <row r="14" spans="1:9" x14ac:dyDescent="0.25">
      <c r="A14" s="61" t="s">
        <v>89</v>
      </c>
      <c r="B14" s="63">
        <v>0.56999999999999995</v>
      </c>
      <c r="C14" s="62">
        <v>20</v>
      </c>
      <c r="D14" s="62">
        <v>30</v>
      </c>
      <c r="E14" s="62">
        <v>60</v>
      </c>
      <c r="F14" s="62">
        <v>30</v>
      </c>
      <c r="G14" s="62">
        <v>30</v>
      </c>
    </row>
    <row r="15" spans="1:9" ht="25.5" x14ac:dyDescent="0.25">
      <c r="A15" s="110" t="s">
        <v>83</v>
      </c>
      <c r="B15" s="111">
        <f>B16</f>
        <v>70261.279999999999</v>
      </c>
      <c r="C15" s="111">
        <f t="shared" ref="C15:G15" si="3">C16</f>
        <v>82041.78</v>
      </c>
      <c r="D15" s="111">
        <f t="shared" si="3"/>
        <v>95000</v>
      </c>
      <c r="E15" s="111">
        <f t="shared" si="3"/>
        <v>95000</v>
      </c>
      <c r="F15" s="111">
        <f t="shared" si="3"/>
        <v>95000</v>
      </c>
      <c r="G15" s="111">
        <f t="shared" si="3"/>
        <v>95000</v>
      </c>
    </row>
    <row r="16" spans="1:9" ht="25.5" x14ac:dyDescent="0.25">
      <c r="A16" s="86" t="s">
        <v>99</v>
      </c>
      <c r="B16" s="63">
        <v>70261.279999999999</v>
      </c>
      <c r="C16" s="62">
        <v>82041.78</v>
      </c>
      <c r="D16" s="62">
        <v>95000</v>
      </c>
      <c r="E16" s="62">
        <v>95000</v>
      </c>
      <c r="F16" s="62">
        <v>95000</v>
      </c>
      <c r="G16" s="62">
        <v>95000</v>
      </c>
    </row>
    <row r="17" spans="1:7" x14ac:dyDescent="0.25">
      <c r="A17" s="112" t="s">
        <v>85</v>
      </c>
      <c r="B17" s="111">
        <f>B18</f>
        <v>721863.92</v>
      </c>
      <c r="C17" s="111">
        <f t="shared" ref="C17:G17" si="4">C18</f>
        <v>824796</v>
      </c>
      <c r="D17" s="111">
        <f t="shared" si="4"/>
        <v>867501.61</v>
      </c>
      <c r="E17" s="111">
        <f t="shared" si="4"/>
        <v>1036598.73</v>
      </c>
      <c r="F17" s="111">
        <f t="shared" si="4"/>
        <v>873488</v>
      </c>
      <c r="G17" s="111">
        <f t="shared" si="4"/>
        <v>875138</v>
      </c>
    </row>
    <row r="18" spans="1:7" x14ac:dyDescent="0.25">
      <c r="A18" s="61" t="s">
        <v>86</v>
      </c>
      <c r="B18" s="63">
        <v>721863.92</v>
      </c>
      <c r="C18" s="62">
        <v>824796</v>
      </c>
      <c r="D18" s="62">
        <v>867501.61</v>
      </c>
      <c r="E18" s="62">
        <v>1036598.73</v>
      </c>
      <c r="F18" s="62">
        <v>873488</v>
      </c>
      <c r="G18" s="87">
        <v>875138</v>
      </c>
    </row>
    <row r="19" spans="1:7" x14ac:dyDescent="0.25">
      <c r="A19" s="112" t="s">
        <v>96</v>
      </c>
      <c r="B19" s="111">
        <f>B20</f>
        <v>199.08</v>
      </c>
      <c r="C19" s="111">
        <f>C20</f>
        <v>2643.92</v>
      </c>
      <c r="D19" s="111">
        <f>D20</f>
        <v>0</v>
      </c>
      <c r="E19" s="111">
        <f t="shared" ref="E19:G19" si="5">E20</f>
        <v>0</v>
      </c>
      <c r="F19" s="111">
        <f t="shared" si="5"/>
        <v>0</v>
      </c>
      <c r="G19" s="111">
        <f t="shared" si="5"/>
        <v>0</v>
      </c>
    </row>
    <row r="20" spans="1:7" x14ac:dyDescent="0.25">
      <c r="A20" s="61" t="s">
        <v>97</v>
      </c>
      <c r="B20" s="63">
        <v>199.08</v>
      </c>
      <c r="C20" s="62">
        <v>2643.92</v>
      </c>
      <c r="D20" s="62">
        <v>0</v>
      </c>
      <c r="E20" s="62">
        <v>0</v>
      </c>
      <c r="F20" s="62">
        <v>0</v>
      </c>
      <c r="G20" s="87">
        <v>0</v>
      </c>
    </row>
    <row r="21" spans="1:7" x14ac:dyDescent="0.25">
      <c r="A21" s="105" t="s">
        <v>98</v>
      </c>
      <c r="B21" s="113">
        <f>B22+B23</f>
        <v>33085.880000000005</v>
      </c>
      <c r="C21" s="113">
        <f t="shared" ref="C21:G21" si="6">C22+C23</f>
        <v>13726.669999999998</v>
      </c>
      <c r="D21" s="113">
        <f t="shared" si="6"/>
        <v>12944.39</v>
      </c>
      <c r="E21" s="113">
        <f t="shared" si="6"/>
        <v>40407.75</v>
      </c>
      <c r="F21" s="113">
        <f t="shared" si="6"/>
        <v>0</v>
      </c>
      <c r="G21" s="113">
        <f t="shared" si="6"/>
        <v>0</v>
      </c>
    </row>
    <row r="22" spans="1:7" ht="25.5" x14ac:dyDescent="0.25">
      <c r="A22" s="86" t="s">
        <v>84</v>
      </c>
      <c r="B22" s="63">
        <v>36181.050000000003</v>
      </c>
      <c r="C22" s="63">
        <v>14843.71</v>
      </c>
      <c r="D22" s="63">
        <v>14000</v>
      </c>
      <c r="E22" s="63">
        <v>42418.48</v>
      </c>
      <c r="F22" s="63">
        <v>0</v>
      </c>
      <c r="G22" s="63">
        <v>0</v>
      </c>
    </row>
    <row r="23" spans="1:7" x14ac:dyDescent="0.25">
      <c r="A23" s="61" t="s">
        <v>86</v>
      </c>
      <c r="B23" s="88">
        <v>-3095.17</v>
      </c>
      <c r="C23" s="89">
        <v>-1117.04</v>
      </c>
      <c r="D23" s="89">
        <v>-1055.6099999999999</v>
      </c>
      <c r="E23" s="89">
        <v>-2010.73</v>
      </c>
      <c r="F23" s="62">
        <v>0</v>
      </c>
      <c r="G23" s="87">
        <v>0</v>
      </c>
    </row>
    <row r="26" spans="1:7" ht="15.75" x14ac:dyDescent="0.25">
      <c r="A26" s="167" t="s">
        <v>87</v>
      </c>
      <c r="B26" s="167"/>
      <c r="C26" s="167"/>
      <c r="D26" s="167"/>
      <c r="E26" s="167"/>
      <c r="F26" s="167"/>
      <c r="G26" s="167"/>
    </row>
    <row r="27" spans="1:7" ht="18" x14ac:dyDescent="0.25">
      <c r="A27" s="72"/>
      <c r="B27" s="72"/>
      <c r="C27" s="72"/>
      <c r="D27" s="72"/>
      <c r="E27" s="72"/>
      <c r="F27" s="73"/>
      <c r="G27" s="73"/>
    </row>
    <row r="28" spans="1:7" ht="25.5" x14ac:dyDescent="0.25">
      <c r="A28" s="74" t="s">
        <v>80</v>
      </c>
      <c r="B28" s="75" t="s">
        <v>54</v>
      </c>
      <c r="C28" s="74" t="s">
        <v>59</v>
      </c>
      <c r="D28" s="74" t="s">
        <v>60</v>
      </c>
      <c r="E28" s="54" t="s">
        <v>107</v>
      </c>
      <c r="F28" s="74" t="s">
        <v>29</v>
      </c>
      <c r="G28" s="74" t="s">
        <v>57</v>
      </c>
    </row>
    <row r="29" spans="1:7" x14ac:dyDescent="0.25">
      <c r="A29" s="105" t="s">
        <v>1</v>
      </c>
      <c r="B29" s="106">
        <f>B30+B32+B34+B36+B38</f>
        <v>857541.46</v>
      </c>
      <c r="C29" s="106">
        <f t="shared" ref="C29:G29" si="7">C30+C32+C34+C36+C38</f>
        <v>985294.62</v>
      </c>
      <c r="D29" s="106">
        <f t="shared" si="7"/>
        <v>1019597.2</v>
      </c>
      <c r="E29" s="106">
        <f t="shared" si="7"/>
        <v>1220643.48</v>
      </c>
      <c r="F29" s="106">
        <f t="shared" si="7"/>
        <v>1012639.2</v>
      </c>
      <c r="G29" s="106">
        <f t="shared" si="7"/>
        <v>1014289.2</v>
      </c>
    </row>
    <row r="30" spans="1:7" x14ac:dyDescent="0.25">
      <c r="A30" s="107" t="s">
        <v>81</v>
      </c>
      <c r="B30" s="108">
        <f>B31</f>
        <v>47780.21</v>
      </c>
      <c r="C30" s="108">
        <f t="shared" ref="C30:G30" si="8">C31</f>
        <v>62066.25</v>
      </c>
      <c r="D30" s="108">
        <f t="shared" si="8"/>
        <v>44121.2</v>
      </c>
      <c r="E30" s="108">
        <f t="shared" si="8"/>
        <v>48577</v>
      </c>
      <c r="F30" s="108">
        <f t="shared" si="8"/>
        <v>44121.2</v>
      </c>
      <c r="G30" s="108">
        <f t="shared" si="8"/>
        <v>44121.2</v>
      </c>
    </row>
    <row r="31" spans="1:7" x14ac:dyDescent="0.25">
      <c r="A31" s="61" t="s">
        <v>82</v>
      </c>
      <c r="B31" s="62">
        <v>47780.21</v>
      </c>
      <c r="C31" s="62">
        <v>62066.25</v>
      </c>
      <c r="D31" s="62">
        <v>44121.2</v>
      </c>
      <c r="E31" s="62">
        <v>48577</v>
      </c>
      <c r="F31" s="62">
        <v>44121.2</v>
      </c>
      <c r="G31" s="62">
        <v>44121.2</v>
      </c>
    </row>
    <row r="32" spans="1:7" x14ac:dyDescent="0.25">
      <c r="A32" s="109" t="s">
        <v>88</v>
      </c>
      <c r="B32" s="35">
        <f>B33</f>
        <v>0.56999999999999995</v>
      </c>
      <c r="C32" s="35">
        <f t="shared" ref="C32:G32" si="9">C33</f>
        <v>20</v>
      </c>
      <c r="D32" s="35">
        <f t="shared" si="9"/>
        <v>30</v>
      </c>
      <c r="E32" s="35">
        <f t="shared" si="9"/>
        <v>60</v>
      </c>
      <c r="F32" s="35">
        <f t="shared" si="9"/>
        <v>30</v>
      </c>
      <c r="G32" s="35">
        <f t="shared" si="9"/>
        <v>30</v>
      </c>
    </row>
    <row r="33" spans="1:7" x14ac:dyDescent="0.25">
      <c r="A33" s="61" t="s">
        <v>89</v>
      </c>
      <c r="B33" s="63">
        <v>0.56999999999999995</v>
      </c>
      <c r="C33" s="62">
        <v>20</v>
      </c>
      <c r="D33" s="62">
        <v>30</v>
      </c>
      <c r="E33" s="62">
        <v>60</v>
      </c>
      <c r="F33" s="62">
        <v>30</v>
      </c>
      <c r="G33" s="62">
        <v>30</v>
      </c>
    </row>
    <row r="34" spans="1:7" ht="25.5" x14ac:dyDescent="0.25">
      <c r="A34" s="110" t="s">
        <v>83</v>
      </c>
      <c r="B34" s="111">
        <f>B35</f>
        <v>89675.81</v>
      </c>
      <c r="C34" s="111">
        <f t="shared" ref="C34:G34" si="10">C35</f>
        <v>96885.49</v>
      </c>
      <c r="D34" s="111">
        <f t="shared" si="10"/>
        <v>109000</v>
      </c>
      <c r="E34" s="111">
        <f t="shared" si="10"/>
        <v>137418.48000000001</v>
      </c>
      <c r="F34" s="111">
        <f t="shared" si="10"/>
        <v>95000</v>
      </c>
      <c r="G34" s="111">
        <f t="shared" si="10"/>
        <v>95000</v>
      </c>
    </row>
    <row r="35" spans="1:7" ht="25.5" x14ac:dyDescent="0.25">
      <c r="A35" s="86" t="s">
        <v>84</v>
      </c>
      <c r="B35" s="63">
        <v>89675.81</v>
      </c>
      <c r="C35" s="62">
        <v>96885.49</v>
      </c>
      <c r="D35" s="62">
        <v>109000</v>
      </c>
      <c r="E35" s="62">
        <v>137418.48000000001</v>
      </c>
      <c r="F35" s="62">
        <v>95000</v>
      </c>
      <c r="G35" s="62">
        <v>95000</v>
      </c>
    </row>
    <row r="36" spans="1:7" x14ac:dyDescent="0.25">
      <c r="A36" s="112" t="s">
        <v>85</v>
      </c>
      <c r="B36" s="111">
        <f>B37</f>
        <v>719885.79</v>
      </c>
      <c r="C36" s="111">
        <f t="shared" ref="C36:G36" si="11">C37</f>
        <v>823678.96</v>
      </c>
      <c r="D36" s="111">
        <f t="shared" si="11"/>
        <v>866446</v>
      </c>
      <c r="E36" s="111">
        <f t="shared" si="11"/>
        <v>1034588</v>
      </c>
      <c r="F36" s="111">
        <f t="shared" si="11"/>
        <v>873488</v>
      </c>
      <c r="G36" s="111">
        <f t="shared" si="11"/>
        <v>875138</v>
      </c>
    </row>
    <row r="37" spans="1:7" x14ac:dyDescent="0.25">
      <c r="A37" s="61" t="s">
        <v>86</v>
      </c>
      <c r="B37" s="63">
        <v>719885.79</v>
      </c>
      <c r="C37" s="62">
        <v>823678.96</v>
      </c>
      <c r="D37" s="62">
        <v>866446</v>
      </c>
      <c r="E37" s="62">
        <v>1034588</v>
      </c>
      <c r="F37" s="62">
        <v>873488</v>
      </c>
      <c r="G37" s="87">
        <v>875138</v>
      </c>
    </row>
    <row r="38" spans="1:7" x14ac:dyDescent="0.25">
      <c r="A38" s="112" t="s">
        <v>96</v>
      </c>
      <c r="B38" s="111">
        <f>B39</f>
        <v>199.08</v>
      </c>
      <c r="C38" s="111">
        <f t="shared" ref="C38:G38" si="12">C39</f>
        <v>2643.92</v>
      </c>
      <c r="D38" s="111">
        <f t="shared" si="12"/>
        <v>0</v>
      </c>
      <c r="E38" s="111">
        <f t="shared" si="12"/>
        <v>0</v>
      </c>
      <c r="F38" s="111">
        <f t="shared" si="12"/>
        <v>0</v>
      </c>
      <c r="G38" s="111">
        <f t="shared" si="12"/>
        <v>0</v>
      </c>
    </row>
    <row r="39" spans="1:7" x14ac:dyDescent="0.25">
      <c r="A39" s="61" t="s">
        <v>97</v>
      </c>
      <c r="B39" s="63">
        <v>199.08</v>
      </c>
      <c r="C39" s="62">
        <v>2643.92</v>
      </c>
      <c r="D39" s="62">
        <v>0</v>
      </c>
      <c r="E39" s="62">
        <v>0</v>
      </c>
      <c r="F39" s="62">
        <v>0</v>
      </c>
      <c r="G39" s="87">
        <v>0</v>
      </c>
    </row>
  </sheetData>
  <mergeCells count="5">
    <mergeCell ref="A1:G1"/>
    <mergeCell ref="A3:G3"/>
    <mergeCell ref="A5:G5"/>
    <mergeCell ref="A7:G7"/>
    <mergeCell ref="A26:G26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6"/>
  <sheetViews>
    <sheetView zoomScaleNormal="100" workbookViewId="0">
      <selection activeCell="A2" sqref="A2"/>
    </sheetView>
  </sheetViews>
  <sheetFormatPr defaultRowHeight="15" x14ac:dyDescent="0.25"/>
  <cols>
    <col min="1" max="1" width="37.7109375" customWidth="1"/>
    <col min="2" max="7" width="25.28515625" customWidth="1"/>
  </cols>
  <sheetData>
    <row r="1" spans="1:11" ht="42" customHeight="1" x14ac:dyDescent="0.25">
      <c r="A1" s="147" t="s">
        <v>118</v>
      </c>
      <c r="B1" s="147"/>
      <c r="C1" s="147"/>
      <c r="D1" s="147"/>
      <c r="E1" s="147"/>
      <c r="F1" s="147"/>
      <c r="G1" s="147"/>
      <c r="H1" s="9"/>
      <c r="I1" s="9"/>
      <c r="J1" s="9"/>
      <c r="K1" s="9"/>
    </row>
    <row r="2" spans="1:11" ht="18" customHeight="1" x14ac:dyDescent="0.25">
      <c r="A2" s="1"/>
      <c r="B2" s="1"/>
      <c r="C2" s="1"/>
      <c r="D2" s="1"/>
      <c r="E2" s="1"/>
      <c r="F2" s="1"/>
      <c r="G2" s="1"/>
      <c r="H2" s="8"/>
      <c r="I2" s="8"/>
      <c r="J2" s="8"/>
      <c r="K2" s="8"/>
    </row>
    <row r="3" spans="1:11" ht="15.75" x14ac:dyDescent="0.25">
      <c r="A3" s="147" t="s">
        <v>20</v>
      </c>
      <c r="B3" s="147"/>
      <c r="C3" s="147"/>
      <c r="D3" s="147"/>
      <c r="E3" s="147"/>
      <c r="F3" s="148"/>
      <c r="G3" s="148"/>
      <c r="H3" s="8"/>
      <c r="I3" s="8"/>
      <c r="J3" s="8"/>
      <c r="K3" s="8"/>
    </row>
    <row r="4" spans="1:11" ht="18" x14ac:dyDescent="0.25">
      <c r="A4" s="1"/>
      <c r="B4" s="1"/>
      <c r="C4" s="1"/>
      <c r="D4" s="1"/>
      <c r="E4" s="1"/>
      <c r="F4" s="2"/>
      <c r="G4" s="2"/>
      <c r="H4" s="8"/>
      <c r="I4" s="8"/>
      <c r="J4" s="8"/>
      <c r="K4" s="8"/>
    </row>
    <row r="5" spans="1:11" ht="18" customHeight="1" x14ac:dyDescent="0.25">
      <c r="A5" s="147" t="s">
        <v>6</v>
      </c>
      <c r="B5" s="149"/>
      <c r="C5" s="149"/>
      <c r="D5" s="149"/>
      <c r="E5" s="149"/>
      <c r="F5" s="149"/>
      <c r="G5" s="149"/>
      <c r="H5" s="8"/>
      <c r="I5" s="8"/>
      <c r="J5" s="8"/>
      <c r="K5" s="8"/>
    </row>
    <row r="6" spans="1:11" ht="18" x14ac:dyDescent="0.25">
      <c r="A6" s="1"/>
      <c r="B6" s="1"/>
      <c r="C6" s="1"/>
      <c r="D6" s="1"/>
      <c r="E6" s="1"/>
      <c r="F6" s="2"/>
      <c r="G6" s="2"/>
      <c r="H6" s="8"/>
      <c r="I6" s="8"/>
      <c r="J6" s="8"/>
      <c r="K6" s="8"/>
    </row>
    <row r="7" spans="1:11" x14ac:dyDescent="0.25">
      <c r="A7" s="147" t="s">
        <v>15</v>
      </c>
      <c r="B7" s="176"/>
      <c r="C7" s="176"/>
      <c r="D7" s="176"/>
      <c r="E7" s="176"/>
      <c r="F7" s="176"/>
      <c r="G7" s="176"/>
      <c r="H7" s="8"/>
      <c r="I7" s="8"/>
      <c r="J7" s="8"/>
      <c r="K7" s="8"/>
    </row>
    <row r="8" spans="1:11" ht="18" x14ac:dyDescent="0.25">
      <c r="A8" s="1"/>
      <c r="B8" s="1"/>
      <c r="C8" s="1"/>
      <c r="D8" s="1"/>
      <c r="E8" s="1"/>
      <c r="F8" s="2"/>
      <c r="G8" s="2"/>
      <c r="H8" s="8"/>
      <c r="I8" s="8"/>
      <c r="J8" s="8"/>
      <c r="K8" s="8"/>
    </row>
    <row r="9" spans="1:11" ht="25.5" x14ac:dyDescent="0.25">
      <c r="A9" s="74" t="s">
        <v>80</v>
      </c>
      <c r="B9" s="55" t="s">
        <v>54</v>
      </c>
      <c r="C9" s="56" t="s">
        <v>59</v>
      </c>
      <c r="D9" s="54" t="s">
        <v>60</v>
      </c>
      <c r="E9" s="54" t="s">
        <v>107</v>
      </c>
      <c r="F9" s="54" t="s">
        <v>29</v>
      </c>
      <c r="G9" s="54" t="s">
        <v>57</v>
      </c>
    </row>
    <row r="10" spans="1:11" ht="15.75" customHeight="1" x14ac:dyDescent="0.25">
      <c r="A10" s="103" t="s">
        <v>16</v>
      </c>
      <c r="B10" s="113">
        <f>B11</f>
        <v>857541.47</v>
      </c>
      <c r="C10" s="113">
        <f t="shared" ref="C10:G10" si="0">C11</f>
        <v>985294.62</v>
      </c>
      <c r="D10" s="113">
        <f t="shared" si="0"/>
        <v>1019597.2</v>
      </c>
      <c r="E10" s="113">
        <f t="shared" si="0"/>
        <v>1220643.48</v>
      </c>
      <c r="F10" s="113">
        <f t="shared" si="0"/>
        <v>1012639.2</v>
      </c>
      <c r="G10" s="113">
        <f t="shared" si="0"/>
        <v>1014289.2</v>
      </c>
    </row>
    <row r="11" spans="1:11" x14ac:dyDescent="0.25">
      <c r="A11" s="102" t="s">
        <v>37</v>
      </c>
      <c r="B11" s="111">
        <f>B12</f>
        <v>857541.47</v>
      </c>
      <c r="C11" s="111">
        <f t="shared" ref="C11:G11" si="1">C12</f>
        <v>985294.62</v>
      </c>
      <c r="D11" s="111">
        <f t="shared" si="1"/>
        <v>1019597.2</v>
      </c>
      <c r="E11" s="111">
        <f t="shared" si="1"/>
        <v>1220643.48</v>
      </c>
      <c r="F11" s="111">
        <f t="shared" si="1"/>
        <v>1012639.2</v>
      </c>
      <c r="G11" s="111">
        <f t="shared" si="1"/>
        <v>1014289.2</v>
      </c>
    </row>
    <row r="12" spans="1:11" x14ac:dyDescent="0.25">
      <c r="A12" s="64" t="s">
        <v>38</v>
      </c>
      <c r="B12" s="63">
        <v>857541.47</v>
      </c>
      <c r="C12" s="63">
        <v>985294.62</v>
      </c>
      <c r="D12" s="63">
        <v>1019597.2</v>
      </c>
      <c r="E12" s="63">
        <v>1220643.48</v>
      </c>
      <c r="F12" s="63">
        <v>1012639.2</v>
      </c>
      <c r="G12" s="63">
        <v>1014289.2</v>
      </c>
    </row>
    <row r="13" spans="1:11" x14ac:dyDescent="0.25">
      <c r="A13" s="114" t="s">
        <v>39</v>
      </c>
      <c r="B13" s="111">
        <v>0</v>
      </c>
      <c r="C13" s="35">
        <v>0</v>
      </c>
      <c r="D13" s="35">
        <v>0</v>
      </c>
      <c r="E13" s="35">
        <v>0</v>
      </c>
      <c r="F13" s="35">
        <v>0</v>
      </c>
      <c r="G13" s="115">
        <v>0</v>
      </c>
    </row>
    <row r="14" spans="1:11" x14ac:dyDescent="0.25">
      <c r="A14" s="46"/>
      <c r="B14" s="46"/>
      <c r="C14" s="46"/>
      <c r="D14" s="46"/>
      <c r="E14" s="46"/>
      <c r="F14" s="46"/>
      <c r="G14" s="46"/>
    </row>
    <row r="15" spans="1:11" x14ac:dyDescent="0.25">
      <c r="A15" s="46"/>
      <c r="B15" s="46"/>
      <c r="C15" s="46"/>
      <c r="D15" s="46"/>
      <c r="E15" s="46"/>
      <c r="F15" s="46"/>
      <c r="G15" s="46"/>
    </row>
    <row r="16" spans="1:11" x14ac:dyDescent="0.25">
      <c r="A16" s="46"/>
      <c r="B16" s="46"/>
      <c r="C16" s="46"/>
      <c r="D16" s="46"/>
      <c r="E16" s="46"/>
      <c r="F16" s="46"/>
      <c r="G16" s="46"/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"/>
  <sheetViews>
    <sheetView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7.42578125" customWidth="1"/>
    <col min="4" max="9" width="25.28515625" customWidth="1"/>
  </cols>
  <sheetData>
    <row r="1" spans="1:10" ht="42" customHeight="1" x14ac:dyDescent="0.25">
      <c r="A1" s="147" t="s">
        <v>118</v>
      </c>
      <c r="B1" s="147"/>
      <c r="C1" s="147"/>
      <c r="D1" s="147"/>
      <c r="E1" s="147"/>
      <c r="F1" s="147"/>
      <c r="G1" s="147"/>
      <c r="H1" s="147"/>
      <c r="I1" s="147"/>
      <c r="J1" s="3"/>
    </row>
    <row r="2" spans="1:10" ht="18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10" ht="15.75" x14ac:dyDescent="0.25">
      <c r="A3" s="147" t="s">
        <v>20</v>
      </c>
      <c r="B3" s="147"/>
      <c r="C3" s="147"/>
      <c r="D3" s="147"/>
      <c r="E3" s="147"/>
      <c r="F3" s="147"/>
      <c r="G3" s="147"/>
      <c r="H3" s="148"/>
      <c r="I3" s="148"/>
    </row>
    <row r="4" spans="1:10" ht="18" x14ac:dyDescent="0.25">
      <c r="A4" s="1"/>
      <c r="B4" s="1"/>
      <c r="C4" s="1"/>
      <c r="D4" s="1"/>
      <c r="E4" s="1"/>
      <c r="F4" s="1"/>
      <c r="G4" s="1"/>
      <c r="H4" s="2"/>
      <c r="I4" s="2"/>
    </row>
    <row r="5" spans="1:10" ht="18" customHeight="1" x14ac:dyDescent="0.25">
      <c r="A5" s="147" t="s">
        <v>100</v>
      </c>
      <c r="B5" s="149"/>
      <c r="C5" s="149"/>
      <c r="D5" s="149"/>
      <c r="E5" s="149"/>
      <c r="F5" s="149"/>
      <c r="G5" s="149"/>
      <c r="H5" s="149"/>
      <c r="I5" s="149"/>
    </row>
    <row r="6" spans="1:10" ht="18" x14ac:dyDescent="0.25">
      <c r="A6" s="1"/>
      <c r="B6" s="1"/>
      <c r="C6" s="1"/>
      <c r="D6" s="1"/>
      <c r="E6" s="1"/>
      <c r="F6" s="1"/>
      <c r="G6" s="1"/>
      <c r="H6" s="2"/>
      <c r="I6" s="2"/>
    </row>
    <row r="7" spans="1:10" ht="25.5" x14ac:dyDescent="0.25">
      <c r="A7" s="54" t="s">
        <v>7</v>
      </c>
      <c r="B7" s="55" t="s">
        <v>8</v>
      </c>
      <c r="C7" s="55" t="s">
        <v>33</v>
      </c>
      <c r="D7" s="55" t="s">
        <v>54</v>
      </c>
      <c r="E7" s="56" t="s">
        <v>59</v>
      </c>
      <c r="F7" s="54" t="s">
        <v>60</v>
      </c>
      <c r="G7" s="54" t="s">
        <v>107</v>
      </c>
      <c r="H7" s="54" t="s">
        <v>29</v>
      </c>
      <c r="I7" s="54" t="s">
        <v>57</v>
      </c>
    </row>
    <row r="8" spans="1:10" s="91" customFormat="1" x14ac:dyDescent="0.25">
      <c r="A8" s="98"/>
      <c r="B8" s="99"/>
      <c r="C8" s="100" t="s">
        <v>91</v>
      </c>
      <c r="D8" s="101">
        <f>D9</f>
        <v>0</v>
      </c>
      <c r="E8" s="101">
        <f t="shared" ref="E8:I8" si="0">E9</f>
        <v>0</v>
      </c>
      <c r="F8" s="101">
        <f t="shared" si="0"/>
        <v>0</v>
      </c>
      <c r="G8" s="101">
        <f t="shared" si="0"/>
        <v>0</v>
      </c>
      <c r="H8" s="101">
        <f t="shared" si="0"/>
        <v>0</v>
      </c>
      <c r="I8" s="101">
        <f t="shared" si="0"/>
        <v>0</v>
      </c>
    </row>
    <row r="9" spans="1:10" ht="25.5" x14ac:dyDescent="0.25">
      <c r="A9" s="102">
        <v>8</v>
      </c>
      <c r="B9" s="102"/>
      <c r="C9" s="102" t="s">
        <v>17</v>
      </c>
      <c r="D9" s="111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</row>
    <row r="10" spans="1:10" x14ac:dyDescent="0.25">
      <c r="A10" s="80"/>
      <c r="B10" s="64">
        <v>84</v>
      </c>
      <c r="C10" s="64" t="s">
        <v>24</v>
      </c>
      <c r="D10" s="63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</row>
    <row r="11" spans="1:10" x14ac:dyDescent="0.25">
      <c r="A11" s="103"/>
      <c r="B11" s="116"/>
      <c r="C11" s="103" t="s">
        <v>92</v>
      </c>
      <c r="D11" s="113">
        <f>D12</f>
        <v>310.57</v>
      </c>
      <c r="E11" s="113">
        <f t="shared" ref="E11:I11" si="1">E12</f>
        <v>0</v>
      </c>
      <c r="F11" s="113">
        <f t="shared" si="1"/>
        <v>0</v>
      </c>
      <c r="G11" s="113">
        <f t="shared" si="1"/>
        <v>0</v>
      </c>
      <c r="H11" s="113">
        <f t="shared" si="1"/>
        <v>0</v>
      </c>
      <c r="I11" s="113">
        <f t="shared" si="1"/>
        <v>0</v>
      </c>
    </row>
    <row r="12" spans="1:10" ht="25.5" x14ac:dyDescent="0.25">
      <c r="A12" s="117">
        <v>5</v>
      </c>
      <c r="B12" s="117"/>
      <c r="C12" s="118" t="s">
        <v>18</v>
      </c>
      <c r="D12" s="111">
        <v>310.57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</row>
    <row r="13" spans="1:10" ht="25.5" x14ac:dyDescent="0.25">
      <c r="A13" s="80"/>
      <c r="B13" s="64">
        <v>54</v>
      </c>
      <c r="C13" s="92" t="s">
        <v>25</v>
      </c>
      <c r="D13" s="63">
        <v>310.57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</row>
    <row r="14" spans="1:10" x14ac:dyDescent="0.25">
      <c r="A14" s="46"/>
      <c r="B14" s="46"/>
      <c r="C14" s="46"/>
      <c r="D14" s="46"/>
      <c r="E14" s="46"/>
      <c r="F14" s="46"/>
      <c r="G14" s="46"/>
      <c r="H14" s="46"/>
      <c r="I14" s="46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1"/>
  <sheetViews>
    <sheetView zoomScaleNormal="100" workbookViewId="0">
      <selection activeCell="A2" sqref="A2"/>
    </sheetView>
  </sheetViews>
  <sheetFormatPr defaultRowHeight="15" x14ac:dyDescent="0.25"/>
  <cols>
    <col min="1" max="7" width="25.28515625" customWidth="1"/>
  </cols>
  <sheetData>
    <row r="1" spans="1:9" ht="42" customHeight="1" x14ac:dyDescent="0.25">
      <c r="A1" s="147" t="s">
        <v>118</v>
      </c>
      <c r="B1" s="147"/>
      <c r="C1" s="147"/>
      <c r="D1" s="147"/>
      <c r="E1" s="147"/>
      <c r="F1" s="147"/>
      <c r="G1" s="147"/>
      <c r="H1" s="3"/>
      <c r="I1" s="3"/>
    </row>
    <row r="2" spans="1:9" ht="18" x14ac:dyDescent="0.25">
      <c r="A2" s="72"/>
      <c r="B2" s="72"/>
      <c r="C2" s="72"/>
      <c r="D2" s="72"/>
      <c r="E2" s="72"/>
      <c r="F2" s="72"/>
      <c r="G2" s="72"/>
    </row>
    <row r="3" spans="1:9" ht="15.75" x14ac:dyDescent="0.25">
      <c r="A3" s="167" t="s">
        <v>20</v>
      </c>
      <c r="B3" s="167"/>
      <c r="C3" s="167"/>
      <c r="D3" s="167"/>
      <c r="E3" s="167"/>
      <c r="F3" s="167"/>
      <c r="G3" s="167"/>
    </row>
    <row r="4" spans="1:9" ht="18" x14ac:dyDescent="0.25">
      <c r="A4" s="72"/>
      <c r="B4" s="72"/>
      <c r="C4" s="72"/>
      <c r="D4" s="72"/>
      <c r="E4" s="72"/>
      <c r="F4" s="73"/>
      <c r="G4" s="73"/>
    </row>
    <row r="5" spans="1:9" ht="15.75" customHeight="1" x14ac:dyDescent="0.25">
      <c r="A5" s="167" t="s">
        <v>90</v>
      </c>
      <c r="B5" s="167"/>
      <c r="C5" s="167"/>
      <c r="D5" s="167"/>
      <c r="E5" s="167"/>
      <c r="F5" s="167"/>
      <c r="G5" s="167"/>
    </row>
    <row r="6" spans="1:9" ht="18" x14ac:dyDescent="0.25">
      <c r="A6" s="72"/>
      <c r="B6" s="72"/>
      <c r="C6" s="72"/>
      <c r="D6" s="72"/>
      <c r="E6" s="72"/>
      <c r="F6" s="73"/>
      <c r="G6" s="73"/>
    </row>
    <row r="7" spans="1:9" ht="25.5" x14ac:dyDescent="0.25">
      <c r="A7" s="75" t="s">
        <v>80</v>
      </c>
      <c r="B7" s="75" t="s">
        <v>54</v>
      </c>
      <c r="C7" s="74" t="s">
        <v>59</v>
      </c>
      <c r="D7" s="74" t="s">
        <v>60</v>
      </c>
      <c r="E7" s="54" t="s">
        <v>107</v>
      </c>
      <c r="F7" s="74" t="s">
        <v>29</v>
      </c>
      <c r="G7" s="74" t="s">
        <v>57</v>
      </c>
    </row>
    <row r="8" spans="1:9" x14ac:dyDescent="0.25">
      <c r="A8" s="119" t="s">
        <v>91</v>
      </c>
      <c r="B8" s="113">
        <v>0</v>
      </c>
      <c r="C8" s="120">
        <v>0</v>
      </c>
      <c r="D8" s="120">
        <v>0</v>
      </c>
      <c r="E8" s="120">
        <v>0</v>
      </c>
      <c r="F8" s="120">
        <v>0</v>
      </c>
      <c r="G8" s="120">
        <v>0</v>
      </c>
    </row>
    <row r="9" spans="1:9" x14ac:dyDescent="0.25">
      <c r="A9" s="119" t="s">
        <v>92</v>
      </c>
      <c r="B9" s="113">
        <f>B10</f>
        <v>310.57</v>
      </c>
      <c r="C9" s="113">
        <f t="shared" ref="C9:G9" si="0">C10</f>
        <v>0</v>
      </c>
      <c r="D9" s="113">
        <f t="shared" si="0"/>
        <v>0</v>
      </c>
      <c r="E9" s="113">
        <f t="shared" si="0"/>
        <v>0</v>
      </c>
      <c r="F9" s="113">
        <f t="shared" si="0"/>
        <v>0</v>
      </c>
      <c r="G9" s="113">
        <f t="shared" si="0"/>
        <v>0</v>
      </c>
    </row>
    <row r="10" spans="1:9" ht="25.5" x14ac:dyDescent="0.25">
      <c r="A10" s="110" t="s">
        <v>83</v>
      </c>
      <c r="B10" s="111">
        <f>B11</f>
        <v>310.57</v>
      </c>
      <c r="C10" s="111">
        <f t="shared" ref="C10:G10" si="1">C11</f>
        <v>0</v>
      </c>
      <c r="D10" s="111">
        <f t="shared" si="1"/>
        <v>0</v>
      </c>
      <c r="E10" s="111">
        <f t="shared" si="1"/>
        <v>0</v>
      </c>
      <c r="F10" s="111">
        <f t="shared" si="1"/>
        <v>0</v>
      </c>
      <c r="G10" s="111">
        <f t="shared" si="1"/>
        <v>0</v>
      </c>
    </row>
    <row r="11" spans="1:9" ht="25.5" x14ac:dyDescent="0.25">
      <c r="A11" s="86" t="s">
        <v>99</v>
      </c>
      <c r="B11" s="58">
        <v>310.57</v>
      </c>
      <c r="C11" s="57">
        <v>0</v>
      </c>
      <c r="D11" s="57">
        <v>0</v>
      </c>
      <c r="E11" s="57">
        <v>0</v>
      </c>
      <c r="F11" s="57">
        <v>0</v>
      </c>
      <c r="G11" s="85">
        <v>0</v>
      </c>
    </row>
  </sheetData>
  <mergeCells count="3">
    <mergeCell ref="A1:G1"/>
    <mergeCell ref="A3:G3"/>
    <mergeCell ref="A5:G5"/>
  </mergeCells>
  <pageMargins left="0.7" right="0.7" top="0.75" bottom="0.75" header="0.3" footer="0.3"/>
  <pageSetup paperSize="9" scale="7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5"/>
  <sheetViews>
    <sheetView tabSelected="1" zoomScale="90" zoomScaleNormal="90"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6.28515625" customWidth="1"/>
    <col min="4" max="4" width="13.85546875" customWidth="1"/>
    <col min="5" max="5" width="31.140625" customWidth="1"/>
    <col min="6" max="11" width="25.28515625" customWidth="1"/>
  </cols>
  <sheetData>
    <row r="1" spans="1:11" ht="42" customHeight="1" x14ac:dyDescent="0.25">
      <c r="A1" s="147" t="s">
        <v>119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18" x14ac:dyDescent="0.25">
      <c r="A2" s="1"/>
      <c r="B2" s="1"/>
      <c r="C2" s="1"/>
      <c r="D2" s="1"/>
      <c r="E2" s="1"/>
      <c r="F2" s="1"/>
      <c r="G2" s="1"/>
      <c r="H2" s="1"/>
      <c r="I2" s="1"/>
      <c r="J2" s="2"/>
      <c r="K2" s="2"/>
    </row>
    <row r="3" spans="1:11" ht="18" customHeight="1" x14ac:dyDescent="0.25">
      <c r="A3" s="147" t="s">
        <v>19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1" ht="18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2"/>
    </row>
    <row r="5" spans="1:11" ht="25.5" x14ac:dyDescent="0.25">
      <c r="A5" s="180" t="s">
        <v>21</v>
      </c>
      <c r="B5" s="181"/>
      <c r="C5" s="182"/>
      <c r="D5" s="65" t="s">
        <v>51</v>
      </c>
      <c r="E5" s="55" t="s">
        <v>22</v>
      </c>
      <c r="F5" s="55" t="s">
        <v>54</v>
      </c>
      <c r="G5" s="56" t="s">
        <v>59</v>
      </c>
      <c r="H5" s="54" t="s">
        <v>60</v>
      </c>
      <c r="I5" s="54" t="s">
        <v>107</v>
      </c>
      <c r="J5" s="54" t="s">
        <v>29</v>
      </c>
      <c r="K5" s="54" t="s">
        <v>57</v>
      </c>
    </row>
    <row r="6" spans="1:11" s="4" customFormat="1" ht="20.100000000000001" customHeight="1" x14ac:dyDescent="0.25">
      <c r="A6" s="183" t="s">
        <v>43</v>
      </c>
      <c r="B6" s="184"/>
      <c r="C6" s="185"/>
      <c r="D6" s="121">
        <v>1024</v>
      </c>
      <c r="E6" s="99"/>
      <c r="F6" s="99"/>
      <c r="G6" s="98"/>
      <c r="H6" s="98"/>
      <c r="I6" s="98"/>
      <c r="J6" s="98"/>
      <c r="K6" s="98"/>
    </row>
    <row r="7" spans="1:11" s="4" customFormat="1" ht="19.5" customHeight="1" x14ac:dyDescent="0.25">
      <c r="A7" s="183" t="s">
        <v>44</v>
      </c>
      <c r="B7" s="184"/>
      <c r="C7" s="185"/>
      <c r="D7" s="121" t="s">
        <v>110</v>
      </c>
      <c r="E7" s="99" t="s">
        <v>47</v>
      </c>
      <c r="F7" s="99"/>
      <c r="G7" s="98"/>
      <c r="H7" s="98"/>
      <c r="I7" s="98"/>
      <c r="J7" s="98"/>
      <c r="K7" s="98"/>
    </row>
    <row r="8" spans="1:11" x14ac:dyDescent="0.25">
      <c r="A8" s="186" t="s">
        <v>101</v>
      </c>
      <c r="B8" s="187"/>
      <c r="C8" s="188"/>
      <c r="D8" s="123"/>
      <c r="E8" s="123" t="s">
        <v>10</v>
      </c>
      <c r="F8" s="124"/>
      <c r="G8" s="125"/>
      <c r="H8" s="126"/>
      <c r="I8" s="126"/>
      <c r="J8" s="126"/>
      <c r="K8" s="127"/>
    </row>
    <row r="9" spans="1:11" s="5" customFormat="1" ht="15" customHeight="1" x14ac:dyDescent="0.25">
      <c r="A9" s="95"/>
      <c r="B9" s="93"/>
      <c r="C9" s="94"/>
      <c r="D9" s="94">
        <v>3</v>
      </c>
      <c r="E9" s="94" t="s">
        <v>12</v>
      </c>
      <c r="F9" s="90">
        <f t="shared" ref="F9:K9" si="0">F10+F11</f>
        <v>41144.07</v>
      </c>
      <c r="G9" s="90">
        <f t="shared" si="0"/>
        <v>42000</v>
      </c>
      <c r="H9" s="90">
        <f t="shared" si="0"/>
        <v>42000</v>
      </c>
      <c r="I9" s="90">
        <f t="shared" si="0"/>
        <v>46455</v>
      </c>
      <c r="J9" s="90">
        <f t="shared" si="0"/>
        <v>42000</v>
      </c>
      <c r="K9" s="90">
        <f t="shared" si="0"/>
        <v>42000</v>
      </c>
    </row>
    <row r="10" spans="1:11" x14ac:dyDescent="0.25">
      <c r="A10" s="177"/>
      <c r="B10" s="178"/>
      <c r="C10" s="179"/>
      <c r="D10" s="76">
        <v>32</v>
      </c>
      <c r="E10" s="77" t="s">
        <v>23</v>
      </c>
      <c r="F10" s="66">
        <v>40427.370000000003</v>
      </c>
      <c r="G10" s="66">
        <v>41000</v>
      </c>
      <c r="H10" s="66">
        <v>41000</v>
      </c>
      <c r="I10" s="66">
        <v>45355</v>
      </c>
      <c r="J10" s="66">
        <v>41000</v>
      </c>
      <c r="K10" s="66">
        <v>41000</v>
      </c>
    </row>
    <row r="11" spans="1:11" x14ac:dyDescent="0.25">
      <c r="A11" s="177"/>
      <c r="B11" s="178"/>
      <c r="C11" s="179"/>
      <c r="D11" s="76">
        <v>34</v>
      </c>
      <c r="E11" s="77" t="s">
        <v>35</v>
      </c>
      <c r="F11" s="66">
        <v>716.7</v>
      </c>
      <c r="G11" s="66">
        <v>1000</v>
      </c>
      <c r="H11" s="66">
        <v>1000</v>
      </c>
      <c r="I11" s="66">
        <v>1100</v>
      </c>
      <c r="J11" s="66">
        <v>1000</v>
      </c>
      <c r="K11" s="66">
        <v>1000</v>
      </c>
    </row>
    <row r="12" spans="1:11" s="4" customFormat="1" ht="20.100000000000001" customHeight="1" x14ac:dyDescent="0.25">
      <c r="A12" s="183" t="s">
        <v>43</v>
      </c>
      <c r="B12" s="184"/>
      <c r="C12" s="185"/>
      <c r="D12" s="99">
        <v>1035</v>
      </c>
      <c r="E12" s="100"/>
      <c r="F12" s="122"/>
      <c r="G12" s="104"/>
      <c r="H12" s="104"/>
      <c r="I12" s="104"/>
      <c r="J12" s="104"/>
      <c r="K12" s="104"/>
    </row>
    <row r="13" spans="1:11" s="4" customFormat="1" ht="29.25" customHeight="1" x14ac:dyDescent="0.25">
      <c r="A13" s="183" t="s">
        <v>44</v>
      </c>
      <c r="B13" s="184"/>
      <c r="C13" s="185"/>
      <c r="D13" s="99" t="s">
        <v>111</v>
      </c>
      <c r="E13" s="100" t="s">
        <v>48</v>
      </c>
      <c r="F13" s="122"/>
      <c r="G13" s="104"/>
      <c r="H13" s="104"/>
      <c r="I13" s="104"/>
      <c r="J13" s="104"/>
      <c r="K13" s="104"/>
    </row>
    <row r="14" spans="1:11" ht="16.5" customHeight="1" x14ac:dyDescent="0.25">
      <c r="A14" s="186" t="s">
        <v>102</v>
      </c>
      <c r="B14" s="187"/>
      <c r="C14" s="188"/>
      <c r="D14" s="128"/>
      <c r="E14" s="123" t="s">
        <v>103</v>
      </c>
      <c r="F14" s="124"/>
      <c r="G14" s="125"/>
      <c r="H14" s="126"/>
      <c r="I14" s="126"/>
      <c r="J14" s="126"/>
      <c r="K14" s="127"/>
    </row>
    <row r="15" spans="1:11" x14ac:dyDescent="0.25">
      <c r="A15" s="95"/>
      <c r="B15" s="96"/>
      <c r="C15" s="97"/>
      <c r="D15" s="94">
        <v>3</v>
      </c>
      <c r="E15" s="94" t="s">
        <v>12</v>
      </c>
      <c r="F15" s="90">
        <f t="shared" ref="F15:K15" si="1">F16+F17+F18</f>
        <v>719885.78999999992</v>
      </c>
      <c r="G15" s="90">
        <f t="shared" si="1"/>
        <v>823678.96000000008</v>
      </c>
      <c r="H15" s="90">
        <f t="shared" si="1"/>
        <v>866446</v>
      </c>
      <c r="I15" s="90">
        <f t="shared" si="1"/>
        <v>1034588</v>
      </c>
      <c r="J15" s="90">
        <f t="shared" si="1"/>
        <v>873488</v>
      </c>
      <c r="K15" s="90">
        <f t="shared" si="1"/>
        <v>875138</v>
      </c>
    </row>
    <row r="16" spans="1:11" x14ac:dyDescent="0.25">
      <c r="A16" s="177"/>
      <c r="B16" s="178"/>
      <c r="C16" s="179"/>
      <c r="D16" s="76">
        <v>31</v>
      </c>
      <c r="E16" s="77" t="s">
        <v>13</v>
      </c>
      <c r="F16" s="66">
        <v>673514.82</v>
      </c>
      <c r="G16" s="66">
        <v>780014.53</v>
      </c>
      <c r="H16" s="66">
        <v>822458</v>
      </c>
      <c r="I16" s="66">
        <v>990600</v>
      </c>
      <c r="J16" s="66">
        <v>829500</v>
      </c>
      <c r="K16" s="66">
        <v>831150</v>
      </c>
    </row>
    <row r="17" spans="1:11" x14ac:dyDescent="0.25">
      <c r="A17" s="177"/>
      <c r="B17" s="178"/>
      <c r="C17" s="179"/>
      <c r="D17" s="76">
        <v>32</v>
      </c>
      <c r="E17" s="77" t="s">
        <v>23</v>
      </c>
      <c r="F17" s="66">
        <v>45914.37</v>
      </c>
      <c r="G17" s="66">
        <v>43664.43</v>
      </c>
      <c r="H17" s="66">
        <v>43988</v>
      </c>
      <c r="I17" s="66">
        <v>43988</v>
      </c>
      <c r="J17" s="66">
        <v>43988</v>
      </c>
      <c r="K17" s="66">
        <v>43988</v>
      </c>
    </row>
    <row r="18" spans="1:11" x14ac:dyDescent="0.25">
      <c r="A18" s="189"/>
      <c r="B18" s="190"/>
      <c r="C18" s="191"/>
      <c r="D18" s="76">
        <v>34</v>
      </c>
      <c r="E18" s="77" t="s">
        <v>35</v>
      </c>
      <c r="F18" s="67">
        <v>456.6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</row>
    <row r="19" spans="1:11" ht="25.5" x14ac:dyDescent="0.25">
      <c r="A19" s="192"/>
      <c r="B19" s="193"/>
      <c r="C19" s="194"/>
      <c r="D19" s="94">
        <v>4</v>
      </c>
      <c r="E19" s="94" t="s">
        <v>14</v>
      </c>
      <c r="F19" s="90">
        <f>F20</f>
        <v>0</v>
      </c>
      <c r="G19" s="90">
        <f t="shared" ref="G19:K19" si="2">G20</f>
        <v>0</v>
      </c>
      <c r="H19" s="90">
        <f t="shared" si="2"/>
        <v>0</v>
      </c>
      <c r="I19" s="90"/>
      <c r="J19" s="90">
        <f t="shared" si="2"/>
        <v>0</v>
      </c>
      <c r="K19" s="90">
        <f t="shared" si="2"/>
        <v>0</v>
      </c>
    </row>
    <row r="20" spans="1:11" ht="25.5" x14ac:dyDescent="0.25">
      <c r="A20" s="177"/>
      <c r="B20" s="178"/>
      <c r="C20" s="179"/>
      <c r="D20" s="76">
        <v>42</v>
      </c>
      <c r="E20" s="77" t="s">
        <v>32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s="4" customFormat="1" ht="20.100000000000001" customHeight="1" x14ac:dyDescent="0.25">
      <c r="A21" s="183" t="s">
        <v>43</v>
      </c>
      <c r="B21" s="184"/>
      <c r="C21" s="185"/>
      <c r="D21" s="99">
        <v>1035</v>
      </c>
      <c r="E21" s="100"/>
      <c r="F21" s="122"/>
      <c r="G21" s="104"/>
      <c r="H21" s="104"/>
      <c r="I21" s="104"/>
      <c r="J21" s="104"/>
      <c r="K21" s="104"/>
    </row>
    <row r="22" spans="1:11" s="4" customFormat="1" ht="20.100000000000001" customHeight="1" x14ac:dyDescent="0.25">
      <c r="A22" s="183" t="s">
        <v>44</v>
      </c>
      <c r="B22" s="184"/>
      <c r="C22" s="185"/>
      <c r="D22" s="99" t="s">
        <v>112</v>
      </c>
      <c r="E22" s="100" t="s">
        <v>45</v>
      </c>
      <c r="F22" s="122"/>
      <c r="G22" s="104"/>
      <c r="H22" s="104"/>
      <c r="I22" s="104"/>
      <c r="J22" s="104"/>
      <c r="K22" s="104"/>
    </row>
    <row r="23" spans="1:11" ht="15" customHeight="1" x14ac:dyDescent="0.25">
      <c r="A23" s="186" t="s">
        <v>101</v>
      </c>
      <c r="B23" s="187"/>
      <c r="C23" s="188"/>
      <c r="D23" s="123"/>
      <c r="E23" s="123" t="s">
        <v>10</v>
      </c>
      <c r="F23" s="124"/>
      <c r="G23" s="125"/>
      <c r="H23" s="126"/>
      <c r="I23" s="126"/>
      <c r="J23" s="126"/>
      <c r="K23" s="127"/>
    </row>
    <row r="24" spans="1:11" x14ac:dyDescent="0.25">
      <c r="A24" s="95"/>
      <c r="B24" s="96"/>
      <c r="C24" s="97"/>
      <c r="D24" s="94">
        <v>3</v>
      </c>
      <c r="E24" s="94" t="s">
        <v>12</v>
      </c>
      <c r="F24" s="90">
        <f t="shared" ref="F24:K24" si="3">F25+F26</f>
        <v>6636.1399999999994</v>
      </c>
      <c r="G24" s="90">
        <f t="shared" si="3"/>
        <v>20066.25</v>
      </c>
      <c r="H24" s="90">
        <f t="shared" si="3"/>
        <v>2121.1999999999998</v>
      </c>
      <c r="I24" s="90">
        <f t="shared" si="3"/>
        <v>2122</v>
      </c>
      <c r="J24" s="90">
        <f t="shared" si="3"/>
        <v>2121.1999999999998</v>
      </c>
      <c r="K24" s="90">
        <f t="shared" si="3"/>
        <v>2121.1999999999998</v>
      </c>
    </row>
    <row r="25" spans="1:11" x14ac:dyDescent="0.25">
      <c r="A25" s="177"/>
      <c r="B25" s="178"/>
      <c r="C25" s="179"/>
      <c r="D25" s="76">
        <v>32</v>
      </c>
      <c r="E25" s="77" t="s">
        <v>23</v>
      </c>
      <c r="F25" s="66">
        <v>6625.99</v>
      </c>
      <c r="G25" s="66">
        <v>20066.25</v>
      </c>
      <c r="H25" s="66">
        <v>2121.1999999999998</v>
      </c>
      <c r="I25" s="66">
        <v>2122</v>
      </c>
      <c r="J25" s="66">
        <v>2121.1999999999998</v>
      </c>
      <c r="K25" s="66">
        <v>2121.1999999999998</v>
      </c>
    </row>
    <row r="26" spans="1:11" x14ac:dyDescent="0.25">
      <c r="A26" s="177"/>
      <c r="B26" s="178"/>
      <c r="C26" s="179"/>
      <c r="D26" s="68">
        <v>34</v>
      </c>
      <c r="E26" s="69" t="s">
        <v>35</v>
      </c>
      <c r="F26" s="70">
        <v>10.15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</row>
    <row r="27" spans="1:11" x14ac:dyDescent="0.25">
      <c r="A27" s="186" t="s">
        <v>104</v>
      </c>
      <c r="B27" s="187"/>
      <c r="C27" s="188"/>
      <c r="D27" s="123"/>
      <c r="E27" s="123" t="s">
        <v>26</v>
      </c>
      <c r="F27" s="124"/>
      <c r="G27" s="125"/>
      <c r="H27" s="126"/>
      <c r="I27" s="126"/>
      <c r="J27" s="126"/>
      <c r="K27" s="127"/>
    </row>
    <row r="28" spans="1:11" x14ac:dyDescent="0.25">
      <c r="A28" s="95"/>
      <c r="B28" s="93"/>
      <c r="C28" s="94"/>
      <c r="D28" s="94">
        <v>3</v>
      </c>
      <c r="E28" s="94" t="s">
        <v>12</v>
      </c>
      <c r="F28" s="90">
        <f>F29</f>
        <v>0.56999999999999995</v>
      </c>
      <c r="G28" s="90">
        <f>G29</f>
        <v>20</v>
      </c>
      <c r="H28" s="90">
        <f>H29</f>
        <v>30</v>
      </c>
      <c r="I28" s="90">
        <f>I29</f>
        <v>60</v>
      </c>
      <c r="J28" s="90">
        <f t="shared" ref="J28:K28" si="4">J29</f>
        <v>30</v>
      </c>
      <c r="K28" s="90">
        <f t="shared" si="4"/>
        <v>30</v>
      </c>
    </row>
    <row r="29" spans="1:11" x14ac:dyDescent="0.25">
      <c r="A29" s="189"/>
      <c r="B29" s="190"/>
      <c r="C29" s="191"/>
      <c r="D29" s="76">
        <v>34</v>
      </c>
      <c r="E29" s="77" t="s">
        <v>35</v>
      </c>
      <c r="F29" s="67">
        <v>0.56999999999999995</v>
      </c>
      <c r="G29" s="66">
        <v>20</v>
      </c>
      <c r="H29" s="66">
        <v>30</v>
      </c>
      <c r="I29" s="66">
        <v>60</v>
      </c>
      <c r="J29" s="66">
        <v>30</v>
      </c>
      <c r="K29" s="66">
        <v>30</v>
      </c>
    </row>
    <row r="30" spans="1:11" x14ac:dyDescent="0.25">
      <c r="A30" s="186" t="s">
        <v>105</v>
      </c>
      <c r="B30" s="187"/>
      <c r="C30" s="188"/>
      <c r="D30" s="123"/>
      <c r="E30" s="123" t="s">
        <v>34</v>
      </c>
      <c r="F30" s="124"/>
      <c r="G30" s="125"/>
      <c r="H30" s="126"/>
      <c r="I30" s="126"/>
      <c r="J30" s="126"/>
      <c r="K30" s="127"/>
    </row>
    <row r="31" spans="1:11" x14ac:dyDescent="0.25">
      <c r="A31" s="95"/>
      <c r="B31" s="93"/>
      <c r="C31" s="94"/>
      <c r="D31" s="94">
        <v>3</v>
      </c>
      <c r="E31" s="94" t="s">
        <v>12</v>
      </c>
      <c r="F31" s="90">
        <f t="shared" ref="F31:K31" si="5">SUM(F32:F34)</f>
        <v>71506.899999999994</v>
      </c>
      <c r="G31" s="90">
        <f t="shared" si="5"/>
        <v>79004.479999999996</v>
      </c>
      <c r="H31" s="90">
        <f t="shared" si="5"/>
        <v>76000</v>
      </c>
      <c r="I31" s="90">
        <f t="shared" si="5"/>
        <v>83200</v>
      </c>
      <c r="J31" s="90">
        <f t="shared" si="5"/>
        <v>76000</v>
      </c>
      <c r="K31" s="90">
        <f t="shared" si="5"/>
        <v>76000</v>
      </c>
    </row>
    <row r="32" spans="1:11" x14ac:dyDescent="0.25">
      <c r="A32" s="177"/>
      <c r="B32" s="178"/>
      <c r="C32" s="179"/>
      <c r="D32" s="76">
        <v>31</v>
      </c>
      <c r="E32" s="77" t="s">
        <v>13</v>
      </c>
      <c r="F32" s="66">
        <v>0</v>
      </c>
      <c r="G32" s="66">
        <v>699</v>
      </c>
      <c r="H32" s="66">
        <v>0</v>
      </c>
      <c r="I32" s="66">
        <v>0</v>
      </c>
      <c r="J32" s="66">
        <v>0</v>
      </c>
      <c r="K32" s="66">
        <v>0</v>
      </c>
    </row>
    <row r="33" spans="1:11" x14ac:dyDescent="0.25">
      <c r="A33" s="177"/>
      <c r="B33" s="178"/>
      <c r="C33" s="179"/>
      <c r="D33" s="76">
        <v>32</v>
      </c>
      <c r="E33" s="77" t="s">
        <v>23</v>
      </c>
      <c r="F33" s="66">
        <v>71216.539999999994</v>
      </c>
      <c r="G33" s="66">
        <v>78039.92</v>
      </c>
      <c r="H33" s="66">
        <v>75000</v>
      </c>
      <c r="I33" s="66">
        <v>82200</v>
      </c>
      <c r="J33" s="66">
        <v>75000</v>
      </c>
      <c r="K33" s="66">
        <v>75000</v>
      </c>
    </row>
    <row r="34" spans="1:11" x14ac:dyDescent="0.25">
      <c r="A34" s="177"/>
      <c r="B34" s="178"/>
      <c r="C34" s="179"/>
      <c r="D34" s="76">
        <v>34</v>
      </c>
      <c r="E34" s="77" t="s">
        <v>35</v>
      </c>
      <c r="F34" s="66">
        <v>290.36</v>
      </c>
      <c r="G34" s="66">
        <v>265.56</v>
      </c>
      <c r="H34" s="66">
        <v>1000</v>
      </c>
      <c r="I34" s="66">
        <v>1000</v>
      </c>
      <c r="J34" s="66">
        <v>1000</v>
      </c>
      <c r="K34" s="66">
        <v>1000</v>
      </c>
    </row>
    <row r="35" spans="1:11" ht="25.5" x14ac:dyDescent="0.25">
      <c r="A35" s="192"/>
      <c r="B35" s="193"/>
      <c r="C35" s="194"/>
      <c r="D35" s="94">
        <v>4</v>
      </c>
      <c r="E35" s="94" t="s">
        <v>14</v>
      </c>
      <c r="F35" s="90">
        <f>F36+F37</f>
        <v>18168.91</v>
      </c>
      <c r="G35" s="90">
        <f t="shared" ref="G35:I35" si="6">G36+G37</f>
        <v>17881.009999999998</v>
      </c>
      <c r="H35" s="90">
        <f t="shared" si="6"/>
        <v>33000</v>
      </c>
      <c r="I35" s="90">
        <f t="shared" si="6"/>
        <v>54218.48</v>
      </c>
      <c r="J35" s="90">
        <f>J36+J37</f>
        <v>19000</v>
      </c>
      <c r="K35" s="90">
        <f t="shared" ref="K35" si="7">K36+K37</f>
        <v>19000</v>
      </c>
    </row>
    <row r="36" spans="1:11" ht="25.5" x14ac:dyDescent="0.25">
      <c r="A36" s="177"/>
      <c r="B36" s="178"/>
      <c r="C36" s="179"/>
      <c r="D36" s="76">
        <v>42</v>
      </c>
      <c r="E36" s="77" t="s">
        <v>32</v>
      </c>
      <c r="F36" s="66">
        <v>18168.91</v>
      </c>
      <c r="G36" s="66">
        <v>17881.009999999998</v>
      </c>
      <c r="H36" s="66">
        <v>33000</v>
      </c>
      <c r="I36" s="66">
        <v>49630.05</v>
      </c>
      <c r="J36" s="66">
        <v>19000</v>
      </c>
      <c r="K36" s="66">
        <v>19000</v>
      </c>
    </row>
    <row r="37" spans="1:11" ht="26.25" x14ac:dyDescent="0.25">
      <c r="A37" s="196"/>
      <c r="B37" s="197"/>
      <c r="C37" s="198"/>
      <c r="D37" s="134">
        <v>45</v>
      </c>
      <c r="E37" s="139" t="s">
        <v>109</v>
      </c>
      <c r="F37" s="140">
        <v>0</v>
      </c>
      <c r="G37" s="140">
        <v>0</v>
      </c>
      <c r="H37" s="140">
        <v>0</v>
      </c>
      <c r="I37" s="141">
        <v>4588.43</v>
      </c>
      <c r="J37" s="140"/>
      <c r="K37" s="140"/>
    </row>
    <row r="38" spans="1:11" ht="25.5" x14ac:dyDescent="0.25">
      <c r="A38" s="95"/>
      <c r="B38" s="93"/>
      <c r="C38" s="94"/>
      <c r="D38" s="94">
        <v>5</v>
      </c>
      <c r="E38" s="94" t="s">
        <v>18</v>
      </c>
      <c r="F38" s="90">
        <f t="shared" ref="F38:K38" si="8">F39</f>
        <v>310.57</v>
      </c>
      <c r="G38" s="90">
        <f t="shared" si="8"/>
        <v>0</v>
      </c>
      <c r="H38" s="90">
        <f t="shared" si="8"/>
        <v>0</v>
      </c>
      <c r="I38" s="90">
        <f t="shared" si="8"/>
        <v>0</v>
      </c>
      <c r="J38" s="90">
        <f t="shared" si="8"/>
        <v>0</v>
      </c>
      <c r="K38" s="90">
        <f t="shared" si="8"/>
        <v>0</v>
      </c>
    </row>
    <row r="39" spans="1:11" ht="25.5" x14ac:dyDescent="0.25">
      <c r="A39" s="177"/>
      <c r="B39" s="178"/>
      <c r="C39" s="179"/>
      <c r="D39" s="76">
        <v>54</v>
      </c>
      <c r="E39" s="71" t="s">
        <v>25</v>
      </c>
      <c r="F39" s="66">
        <v>310.57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</row>
    <row r="40" spans="1:11" x14ac:dyDescent="0.25">
      <c r="A40" s="186" t="s">
        <v>106</v>
      </c>
      <c r="B40" s="187"/>
      <c r="C40" s="188"/>
      <c r="D40" s="123"/>
      <c r="E40" s="123" t="s">
        <v>36</v>
      </c>
      <c r="F40" s="124"/>
      <c r="G40" s="125"/>
      <c r="H40" s="126"/>
      <c r="I40" s="126"/>
      <c r="J40" s="126"/>
      <c r="K40" s="127"/>
    </row>
    <row r="41" spans="1:11" x14ac:dyDescent="0.25">
      <c r="A41" s="192"/>
      <c r="B41" s="193"/>
      <c r="C41" s="194"/>
      <c r="D41" s="94">
        <v>3</v>
      </c>
      <c r="E41" s="94" t="s">
        <v>12</v>
      </c>
      <c r="F41" s="90">
        <f>F42</f>
        <v>0</v>
      </c>
      <c r="G41" s="90">
        <f t="shared" ref="G41:K41" si="9">G42</f>
        <v>2643.92</v>
      </c>
      <c r="H41" s="90">
        <f t="shared" si="9"/>
        <v>0</v>
      </c>
      <c r="I41" s="90">
        <f t="shared" si="9"/>
        <v>0</v>
      </c>
      <c r="J41" s="90">
        <f t="shared" si="9"/>
        <v>0</v>
      </c>
      <c r="K41" s="90">
        <f t="shared" si="9"/>
        <v>0</v>
      </c>
    </row>
    <row r="42" spans="1:11" x14ac:dyDescent="0.25">
      <c r="A42" s="177"/>
      <c r="B42" s="178"/>
      <c r="C42" s="179"/>
      <c r="D42" s="76">
        <v>32</v>
      </c>
      <c r="E42" s="77" t="s">
        <v>23</v>
      </c>
      <c r="F42" s="66">
        <v>0</v>
      </c>
      <c r="G42" s="66">
        <v>2643.92</v>
      </c>
      <c r="H42" s="66">
        <v>0</v>
      </c>
      <c r="I42" s="66">
        <v>0</v>
      </c>
      <c r="J42" s="66">
        <v>0</v>
      </c>
      <c r="K42" s="66">
        <v>0</v>
      </c>
    </row>
    <row r="43" spans="1:11" ht="25.5" x14ac:dyDescent="0.25">
      <c r="A43" s="192"/>
      <c r="B43" s="193"/>
      <c r="C43" s="194"/>
      <c r="D43" s="94">
        <v>4</v>
      </c>
      <c r="E43" s="94" t="s">
        <v>14</v>
      </c>
      <c r="F43" s="90">
        <f>F44</f>
        <v>199.08</v>
      </c>
      <c r="G43" s="90">
        <f t="shared" ref="G43:K43" si="10">G44</f>
        <v>0</v>
      </c>
      <c r="H43" s="90">
        <f t="shared" si="10"/>
        <v>0</v>
      </c>
      <c r="I43" s="90">
        <f t="shared" si="10"/>
        <v>0</v>
      </c>
      <c r="J43" s="90">
        <f t="shared" si="10"/>
        <v>0</v>
      </c>
      <c r="K43" s="90">
        <f t="shared" si="10"/>
        <v>0</v>
      </c>
    </row>
    <row r="44" spans="1:11" ht="25.5" x14ac:dyDescent="0.25">
      <c r="A44" s="177"/>
      <c r="B44" s="178"/>
      <c r="C44" s="179"/>
      <c r="D44" s="133">
        <v>42</v>
      </c>
      <c r="E44" s="77" t="s">
        <v>32</v>
      </c>
      <c r="F44" s="66">
        <v>199.08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</row>
    <row r="45" spans="1:11" x14ac:dyDescent="0.25">
      <c r="A45" s="195"/>
      <c r="B45" s="195"/>
      <c r="C45" s="195"/>
      <c r="D45" s="142"/>
      <c r="E45" s="143"/>
      <c r="F45" s="144"/>
      <c r="G45" s="144"/>
      <c r="H45" s="144"/>
      <c r="I45" s="144"/>
      <c r="J45" s="144"/>
      <c r="K45" s="144"/>
    </row>
  </sheetData>
  <mergeCells count="37">
    <mergeCell ref="A45:C45"/>
    <mergeCell ref="A37:C37"/>
    <mergeCell ref="A33:C33"/>
    <mergeCell ref="A34:C34"/>
    <mergeCell ref="A35:C35"/>
    <mergeCell ref="A43:C43"/>
    <mergeCell ref="A44:C44"/>
    <mergeCell ref="A36:C36"/>
    <mergeCell ref="A39:C39"/>
    <mergeCell ref="A40:C40"/>
    <mergeCell ref="A41:C41"/>
    <mergeCell ref="A42:C42"/>
    <mergeCell ref="A27:C27"/>
    <mergeCell ref="A23:C23"/>
    <mergeCell ref="A25:C25"/>
    <mergeCell ref="A30:C30"/>
    <mergeCell ref="A32:C32"/>
    <mergeCell ref="A29:C29"/>
    <mergeCell ref="A11:C11"/>
    <mergeCell ref="A12:C12"/>
    <mergeCell ref="A13:C13"/>
    <mergeCell ref="A16:C16"/>
    <mergeCell ref="A26:C26"/>
    <mergeCell ref="A18:C18"/>
    <mergeCell ref="A17:C17"/>
    <mergeCell ref="A19:C19"/>
    <mergeCell ref="A20:C20"/>
    <mergeCell ref="A21:C21"/>
    <mergeCell ref="A22:C22"/>
    <mergeCell ref="A14:C14"/>
    <mergeCell ref="A10:C10"/>
    <mergeCell ref="A1:K1"/>
    <mergeCell ref="A3:K3"/>
    <mergeCell ref="A5:C5"/>
    <mergeCell ref="A6:C6"/>
    <mergeCell ref="A7:C7"/>
    <mergeCell ref="A8:C8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 POSEBNI DIO</vt:lpstr>
      <vt:lpstr>' Račun prihoda i rashoda'!Podrucje_ispisa</vt:lpstr>
      <vt:lpstr>'Rashodi prema funkcijskoj kl'!Podrucje_ispisa</vt:lpstr>
      <vt:lpstr>SAŽETAK!Podrucje_ispisa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Tajnica</cp:lastModifiedBy>
  <cp:lastPrinted>2024-05-21T07:15:38Z</cp:lastPrinted>
  <dcterms:created xsi:type="dcterms:W3CDTF">2022-08-12T12:51:27Z</dcterms:created>
  <dcterms:modified xsi:type="dcterms:W3CDTF">2024-05-21T07:15:41Z</dcterms:modified>
</cp:coreProperties>
</file>